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Q:\Dept\Comptroller\Financial Analysis\Cost\Service Rates\Rate Development Template\"/>
    </mc:Choice>
  </mc:AlternateContent>
  <xr:revisionPtr revIDLastSave="0" documentId="13_ncr:1_{326C3BE6-9932-4887-9DEB-F93D76AC2652}" xr6:coauthVersionLast="47" xr6:coauthVersionMax="47" xr10:uidLastSave="{00000000-0000-0000-0000-000000000000}"/>
  <bookViews>
    <workbookView xWindow="28680" yWindow="-120" windowWidth="29040" windowHeight="15720" xr2:uid="{F0C66750-593C-44BE-86C3-8A5BBB698934}"/>
  </bookViews>
  <sheets>
    <sheet name="General Information" sheetId="1" r:id="rId1"/>
    <sheet name="Instructions" sheetId="17" r:id="rId2"/>
    <sheet name="1.Data Part I" sheetId="5" r:id="rId3"/>
    <sheet name="1.Data Part II-V" sheetId="12" r:id="rId4"/>
    <sheet name="2.Rates" sheetId="4" r:id="rId5"/>
    <sheet name="3.Over (Under) Recovery" sheetId="1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14" i="5" l="1"/>
  <c r="AE113" i="5"/>
  <c r="AH113" i="5" s="1"/>
  <c r="AE112" i="5"/>
  <c r="AE111" i="5"/>
  <c r="AH111" i="5" s="1"/>
  <c r="AE110" i="5"/>
  <c r="AE109" i="5"/>
  <c r="AH109" i="5" s="1"/>
  <c r="AE108" i="5"/>
  <c r="AE107" i="5"/>
  <c r="AH107" i="5" s="1"/>
  <c r="AE106" i="5"/>
  <c r="AH106" i="5" s="1"/>
  <c r="AE105" i="5"/>
  <c r="AH105" i="5" s="1"/>
  <c r="AE104" i="5"/>
  <c r="AH104" i="5" s="1"/>
  <c r="AE103" i="5"/>
  <c r="AE102" i="5"/>
  <c r="AH102" i="5" s="1"/>
  <c r="AE101" i="5"/>
  <c r="AH101" i="5" s="1"/>
  <c r="AE100" i="5"/>
  <c r="AH100" i="5" s="1"/>
  <c r="AE99" i="5"/>
  <c r="AH99" i="5" s="1"/>
  <c r="AE98" i="5"/>
  <c r="AH98" i="5" s="1"/>
  <c r="AE97" i="5"/>
  <c r="AH97" i="5" s="1"/>
  <c r="AE96" i="5"/>
  <c r="AH96" i="5" s="1"/>
  <c r="AE95" i="5"/>
  <c r="AH95" i="5" s="1"/>
  <c r="AE94" i="5"/>
  <c r="AE93" i="5"/>
  <c r="AH93" i="5" s="1"/>
  <c r="AE92" i="5"/>
  <c r="AE91" i="5"/>
  <c r="AH91" i="5" s="1"/>
  <c r="AE90" i="5"/>
  <c r="AE89" i="5"/>
  <c r="AH89" i="5" s="1"/>
  <c r="AE88" i="5"/>
  <c r="AE87" i="5"/>
  <c r="AH87" i="5" s="1"/>
  <c r="AE86" i="5"/>
  <c r="AH86" i="5" s="1"/>
  <c r="AE85" i="5"/>
  <c r="AH85" i="5" s="1"/>
  <c r="AE84" i="5"/>
  <c r="AH84" i="5" s="1"/>
  <c r="AE83" i="5"/>
  <c r="AE82" i="5"/>
  <c r="AH82" i="5" s="1"/>
  <c r="AE81" i="5"/>
  <c r="AH81" i="5" s="1"/>
  <c r="AE80" i="5"/>
  <c r="AH80" i="5" s="1"/>
  <c r="AE79" i="5"/>
  <c r="AH79" i="5" s="1"/>
  <c r="AE78" i="5"/>
  <c r="AH78" i="5" s="1"/>
  <c r="AE77" i="5"/>
  <c r="AH77" i="5" s="1"/>
  <c r="AE76" i="5"/>
  <c r="AH76" i="5" s="1"/>
  <c r="AE75" i="5"/>
  <c r="AH75" i="5" s="1"/>
  <c r="AE74" i="5"/>
  <c r="AE73" i="5"/>
  <c r="AH73" i="5" s="1"/>
  <c r="AE72" i="5"/>
  <c r="AE71" i="5"/>
  <c r="AH71" i="5" s="1"/>
  <c r="AE70" i="5"/>
  <c r="AE69" i="5"/>
  <c r="AH69" i="5" s="1"/>
  <c r="AE68" i="5"/>
  <c r="AE67" i="5"/>
  <c r="AH67" i="5" s="1"/>
  <c r="AE66" i="5"/>
  <c r="AH66" i="5" s="1"/>
  <c r="AE65" i="5"/>
  <c r="AH65" i="5" s="1"/>
  <c r="AE64" i="5"/>
  <c r="AH64" i="5" s="1"/>
  <c r="AE63" i="5"/>
  <c r="AE62" i="5"/>
  <c r="AH62" i="5" s="1"/>
  <c r="AE61" i="5"/>
  <c r="AH61" i="5" s="1"/>
  <c r="AE60" i="5"/>
  <c r="AH60" i="5" s="1"/>
  <c r="AE59" i="5"/>
  <c r="AH59" i="5" s="1"/>
  <c r="AE58" i="5"/>
  <c r="AH58" i="5" s="1"/>
  <c r="AE57" i="5"/>
  <c r="AH57" i="5" s="1"/>
  <c r="AE56" i="5"/>
  <c r="AH56" i="5" s="1"/>
  <c r="AE55" i="5"/>
  <c r="AH55" i="5" s="1"/>
  <c r="AE54" i="5"/>
  <c r="AE53" i="5"/>
  <c r="AH53" i="5" s="1"/>
  <c r="AE52" i="5"/>
  <c r="AE51" i="5"/>
  <c r="AH51" i="5" s="1"/>
  <c r="AE50" i="5"/>
  <c r="AE49" i="5"/>
  <c r="AH49" i="5" s="1"/>
  <c r="AE48" i="5"/>
  <c r="AE47" i="5"/>
  <c r="AH47" i="5" s="1"/>
  <c r="AE46" i="5"/>
  <c r="AH46" i="5" s="1"/>
  <c r="AE45" i="5"/>
  <c r="AH45" i="5" s="1"/>
  <c r="AE44" i="5"/>
  <c r="AH44" i="5" s="1"/>
  <c r="AE43" i="5"/>
  <c r="AE42" i="5"/>
  <c r="AH42" i="5" s="1"/>
  <c r="AE41" i="5"/>
  <c r="AH41" i="5" s="1"/>
  <c r="AE40" i="5"/>
  <c r="AH40" i="5" s="1"/>
  <c r="AE39" i="5"/>
  <c r="AH39" i="5" s="1"/>
  <c r="AE38" i="5"/>
  <c r="AH38" i="5" s="1"/>
  <c r="AE37" i="5"/>
  <c r="AH37" i="5" s="1"/>
  <c r="AE36" i="5"/>
  <c r="AH36" i="5" s="1"/>
  <c r="AE35" i="5"/>
  <c r="AH35" i="5" s="1"/>
  <c r="AE34" i="5"/>
  <c r="AE33" i="5"/>
  <c r="AH33" i="5" s="1"/>
  <c r="AE32" i="5"/>
  <c r="AE31" i="5"/>
  <c r="AH31" i="5" s="1"/>
  <c r="AE30" i="5"/>
  <c r="AE29" i="5"/>
  <c r="AH29" i="5" s="1"/>
  <c r="AE28" i="5"/>
  <c r="AE27" i="5"/>
  <c r="AH27" i="5" s="1"/>
  <c r="AE26" i="5"/>
  <c r="AH26" i="5" s="1"/>
  <c r="AE25" i="5"/>
  <c r="AH25" i="5" s="1"/>
  <c r="AE24" i="5"/>
  <c r="AH24" i="5" s="1"/>
  <c r="AE23" i="5"/>
  <c r="AE22" i="5"/>
  <c r="AH22" i="5" s="1"/>
  <c r="AE21" i="5"/>
  <c r="AH21" i="5" s="1"/>
  <c r="AE20" i="5"/>
  <c r="AH20" i="5" s="1"/>
  <c r="AE19" i="5"/>
  <c r="AH19" i="5" s="1"/>
  <c r="AE18" i="5"/>
  <c r="AH18" i="5" s="1"/>
  <c r="AE17" i="5"/>
  <c r="AH17" i="5" s="1"/>
  <c r="AE16" i="5"/>
  <c r="AH16" i="5" s="1"/>
  <c r="AH114" i="5"/>
  <c r="AH112" i="5"/>
  <c r="AH110" i="5"/>
  <c r="AH108" i="5"/>
  <c r="AH103" i="5"/>
  <c r="AH94" i="5"/>
  <c r="AH92" i="5"/>
  <c r="AH90" i="5"/>
  <c r="AH88" i="5"/>
  <c r="AH83" i="5"/>
  <c r="AH74" i="5"/>
  <c r="AH72" i="5"/>
  <c r="AH70" i="5"/>
  <c r="AH68" i="5"/>
  <c r="AH63" i="5"/>
  <c r="AH54" i="5"/>
  <c r="AH52" i="5"/>
  <c r="AH50" i="5"/>
  <c r="AH48" i="5"/>
  <c r="AH43" i="5"/>
  <c r="AH34" i="5"/>
  <c r="AH32" i="5"/>
  <c r="AH30" i="5"/>
  <c r="AH28" i="5"/>
  <c r="AH23" i="5"/>
  <c r="AE15" i="5"/>
  <c r="AH15" i="5"/>
  <c r="AV114" i="5"/>
  <c r="AV113" i="5"/>
  <c r="AV112" i="5"/>
  <c r="AV111" i="5"/>
  <c r="AV110" i="5"/>
  <c r="AV109" i="5"/>
  <c r="AV108" i="5"/>
  <c r="AV107" i="5"/>
  <c r="AV106" i="5"/>
  <c r="AV105" i="5"/>
  <c r="AV104" i="5"/>
  <c r="AV103" i="5"/>
  <c r="AV102" i="5"/>
  <c r="AV101" i="5"/>
  <c r="AV100" i="5"/>
  <c r="AV99" i="5"/>
  <c r="AV98" i="5"/>
  <c r="AV97" i="5"/>
  <c r="AV96" i="5"/>
  <c r="AV95" i="5"/>
  <c r="AV94" i="5"/>
  <c r="AV93" i="5"/>
  <c r="AV92" i="5"/>
  <c r="AV91" i="5"/>
  <c r="AV90" i="5"/>
  <c r="AV89" i="5"/>
  <c r="AV88" i="5"/>
  <c r="AV87" i="5"/>
  <c r="AV86" i="5"/>
  <c r="AV85" i="5"/>
  <c r="AV84" i="5"/>
  <c r="AV83" i="5"/>
  <c r="AV82" i="5"/>
  <c r="AV81" i="5"/>
  <c r="AV80" i="5"/>
  <c r="AV79" i="5"/>
  <c r="AV78" i="5"/>
  <c r="AV77" i="5"/>
  <c r="AV76" i="5"/>
  <c r="AV75" i="5"/>
  <c r="AV74" i="5"/>
  <c r="AV73" i="5"/>
  <c r="AV72" i="5"/>
  <c r="AV71" i="5"/>
  <c r="AV70" i="5"/>
  <c r="AV69" i="5"/>
  <c r="AV68" i="5"/>
  <c r="AV67" i="5"/>
  <c r="AV66" i="5"/>
  <c r="AV65" i="5"/>
  <c r="AV64" i="5"/>
  <c r="AV63" i="5"/>
  <c r="AV62" i="5"/>
  <c r="AV61" i="5"/>
  <c r="AV60" i="5"/>
  <c r="AV59" i="5"/>
  <c r="AV58" i="5"/>
  <c r="AV57" i="5"/>
  <c r="AV56" i="5"/>
  <c r="AV55" i="5"/>
  <c r="AV54" i="5"/>
  <c r="AV53" i="5"/>
  <c r="AV52" i="5"/>
  <c r="AV51" i="5"/>
  <c r="AV50" i="5"/>
  <c r="AV49" i="5"/>
  <c r="AV48" i="5"/>
  <c r="AV47" i="5"/>
  <c r="AV46" i="5"/>
  <c r="AV45" i="5"/>
  <c r="AV44" i="5"/>
  <c r="AV43" i="5"/>
  <c r="AV42" i="5"/>
  <c r="AV41" i="5"/>
  <c r="AV40" i="5"/>
  <c r="AV39" i="5"/>
  <c r="AV38" i="5"/>
  <c r="AV37" i="5"/>
  <c r="AV36" i="5"/>
  <c r="AV35" i="5"/>
  <c r="AV34" i="5"/>
  <c r="AV33" i="5"/>
  <c r="AV32" i="5"/>
  <c r="AV31" i="5"/>
  <c r="AV30" i="5"/>
  <c r="AV29" i="5"/>
  <c r="AV28" i="5"/>
  <c r="AV27" i="5"/>
  <c r="AV26" i="5"/>
  <c r="AV25" i="5"/>
  <c r="AV24" i="5"/>
  <c r="AV23" i="5"/>
  <c r="AV22" i="5"/>
  <c r="AV21" i="5"/>
  <c r="AV20" i="5"/>
  <c r="AV19" i="5"/>
  <c r="AV18" i="5"/>
  <c r="AV17" i="5"/>
  <c r="AV16" i="5"/>
  <c r="AS114" i="5"/>
  <c r="AS113" i="5"/>
  <c r="AS112" i="5"/>
  <c r="AS111" i="5"/>
  <c r="AS110" i="5"/>
  <c r="AS109" i="5"/>
  <c r="AS108" i="5"/>
  <c r="AS107" i="5"/>
  <c r="AS106" i="5"/>
  <c r="AS105" i="5"/>
  <c r="AS104" i="5"/>
  <c r="AS103" i="5"/>
  <c r="AS102" i="5"/>
  <c r="AS101" i="5"/>
  <c r="AS100" i="5"/>
  <c r="AS99" i="5"/>
  <c r="AS98" i="5"/>
  <c r="AS97" i="5"/>
  <c r="AS96" i="5"/>
  <c r="AS95" i="5"/>
  <c r="AS94" i="5"/>
  <c r="AS93" i="5"/>
  <c r="AS92" i="5"/>
  <c r="AS91" i="5"/>
  <c r="AS90" i="5"/>
  <c r="AS89" i="5"/>
  <c r="AS88" i="5"/>
  <c r="AS87" i="5"/>
  <c r="AS86" i="5"/>
  <c r="AS85" i="5"/>
  <c r="AS84" i="5"/>
  <c r="AS83" i="5"/>
  <c r="AS82" i="5"/>
  <c r="AS81" i="5"/>
  <c r="AS80" i="5"/>
  <c r="AS79" i="5"/>
  <c r="AS78" i="5"/>
  <c r="AS77" i="5"/>
  <c r="AS76" i="5"/>
  <c r="AS75" i="5"/>
  <c r="AS74" i="5"/>
  <c r="AS73" i="5"/>
  <c r="AS72" i="5"/>
  <c r="AS71" i="5"/>
  <c r="AS70" i="5"/>
  <c r="AS69" i="5"/>
  <c r="AS68" i="5"/>
  <c r="AS67" i="5"/>
  <c r="AS66" i="5"/>
  <c r="AS65" i="5"/>
  <c r="AS64" i="5"/>
  <c r="AS63" i="5"/>
  <c r="AS62" i="5"/>
  <c r="AS61" i="5"/>
  <c r="AS60" i="5"/>
  <c r="AS59" i="5"/>
  <c r="AS58" i="5"/>
  <c r="AS57" i="5"/>
  <c r="AS56" i="5"/>
  <c r="AS55" i="5"/>
  <c r="AS54" i="5"/>
  <c r="AS53" i="5"/>
  <c r="AS52" i="5"/>
  <c r="AS51" i="5"/>
  <c r="AS50" i="5"/>
  <c r="AS49" i="5"/>
  <c r="AS48" i="5"/>
  <c r="AS47" i="5"/>
  <c r="AS46" i="5"/>
  <c r="AS45" i="5"/>
  <c r="AS44" i="5"/>
  <c r="AS43" i="5"/>
  <c r="AS42" i="5"/>
  <c r="AS41" i="5"/>
  <c r="AS40" i="5"/>
  <c r="AS39" i="5"/>
  <c r="AS38" i="5"/>
  <c r="AS37" i="5"/>
  <c r="AS36" i="5"/>
  <c r="AS35" i="5"/>
  <c r="AS34" i="5"/>
  <c r="AS33" i="5"/>
  <c r="AS32" i="5"/>
  <c r="AS31" i="5"/>
  <c r="AS30" i="5"/>
  <c r="AS29" i="5"/>
  <c r="AS28" i="5"/>
  <c r="AS27" i="5"/>
  <c r="AS26" i="5"/>
  <c r="AS25" i="5"/>
  <c r="AS24" i="5"/>
  <c r="AS23" i="5"/>
  <c r="AS22" i="5"/>
  <c r="AS21" i="5"/>
  <c r="AS20" i="5"/>
  <c r="AS19" i="5"/>
  <c r="AS18" i="5"/>
  <c r="AS17" i="5"/>
  <c r="AS16" i="5"/>
  <c r="AS15" i="5"/>
  <c r="AV15" i="5" s="1"/>
  <c r="N230" i="12" s="1"/>
  <c r="Q230" i="12" s="1"/>
  <c r="BG15" i="5"/>
  <c r="BG114" i="5"/>
  <c r="BG113" i="5"/>
  <c r="BJ113" i="5" s="1"/>
  <c r="BG112" i="5"/>
  <c r="BG111" i="5"/>
  <c r="BJ111" i="5" s="1"/>
  <c r="BG110" i="5"/>
  <c r="BG109" i="5"/>
  <c r="BJ109" i="5" s="1"/>
  <c r="BG108" i="5"/>
  <c r="BJ108" i="5" s="1"/>
  <c r="BG107" i="5"/>
  <c r="BJ107" i="5" s="1"/>
  <c r="BG106" i="5"/>
  <c r="BJ106" i="5" s="1"/>
  <c r="BG105" i="5"/>
  <c r="BJ105" i="5" s="1"/>
  <c r="BG104" i="5"/>
  <c r="BJ104" i="5" s="1"/>
  <c r="BG103" i="5"/>
  <c r="BG102" i="5"/>
  <c r="BJ102" i="5" s="1"/>
  <c r="BG101" i="5"/>
  <c r="BJ101" i="5" s="1"/>
  <c r="BG100" i="5"/>
  <c r="BJ100" i="5" s="1"/>
  <c r="BG99" i="5"/>
  <c r="BJ99" i="5" s="1"/>
  <c r="BG98" i="5"/>
  <c r="BJ98" i="5" s="1"/>
  <c r="BG97" i="5"/>
  <c r="BJ97" i="5" s="1"/>
  <c r="BG96" i="5"/>
  <c r="BJ96" i="5" s="1"/>
  <c r="BG95" i="5"/>
  <c r="BJ95" i="5" s="1"/>
  <c r="BG94" i="5"/>
  <c r="BG93" i="5"/>
  <c r="BJ93" i="5" s="1"/>
  <c r="BG92" i="5"/>
  <c r="BG91" i="5"/>
  <c r="BJ91" i="5" s="1"/>
  <c r="BG90" i="5"/>
  <c r="BG89" i="5"/>
  <c r="BJ89" i="5" s="1"/>
  <c r="BG88" i="5"/>
  <c r="BJ88" i="5" s="1"/>
  <c r="BG87" i="5"/>
  <c r="BJ87" i="5" s="1"/>
  <c r="BG86" i="5"/>
  <c r="BJ86" i="5" s="1"/>
  <c r="BG85" i="5"/>
  <c r="BJ85" i="5" s="1"/>
  <c r="BG84" i="5"/>
  <c r="BJ84" i="5" s="1"/>
  <c r="BG83" i="5"/>
  <c r="BG82" i="5"/>
  <c r="BJ82" i="5" s="1"/>
  <c r="BG81" i="5"/>
  <c r="BJ81" i="5" s="1"/>
  <c r="BG80" i="5"/>
  <c r="BJ80" i="5" s="1"/>
  <c r="BG79" i="5"/>
  <c r="BJ79" i="5" s="1"/>
  <c r="BG78" i="5"/>
  <c r="BJ78" i="5" s="1"/>
  <c r="BG77" i="5"/>
  <c r="BJ77" i="5" s="1"/>
  <c r="BG76" i="5"/>
  <c r="BJ76" i="5" s="1"/>
  <c r="BG75" i="5"/>
  <c r="BJ75" i="5" s="1"/>
  <c r="BG74" i="5"/>
  <c r="BG73" i="5"/>
  <c r="BJ73" i="5" s="1"/>
  <c r="BG72" i="5"/>
  <c r="BG71" i="5"/>
  <c r="BJ71" i="5" s="1"/>
  <c r="BG70" i="5"/>
  <c r="BG69" i="5"/>
  <c r="BJ69" i="5" s="1"/>
  <c r="BG68" i="5"/>
  <c r="BJ68" i="5" s="1"/>
  <c r="BG67" i="5"/>
  <c r="BJ67" i="5" s="1"/>
  <c r="BG66" i="5"/>
  <c r="BJ66" i="5" s="1"/>
  <c r="BG65" i="5"/>
  <c r="BJ65" i="5" s="1"/>
  <c r="BG64" i="5"/>
  <c r="BJ64" i="5" s="1"/>
  <c r="BG63" i="5"/>
  <c r="BG62" i="5"/>
  <c r="BJ62" i="5" s="1"/>
  <c r="BG61" i="5"/>
  <c r="BJ61" i="5" s="1"/>
  <c r="BG60" i="5"/>
  <c r="BJ60" i="5" s="1"/>
  <c r="BG59" i="5"/>
  <c r="BJ59" i="5" s="1"/>
  <c r="BG58" i="5"/>
  <c r="BJ58" i="5" s="1"/>
  <c r="BG57" i="5"/>
  <c r="BJ57" i="5" s="1"/>
  <c r="BG56" i="5"/>
  <c r="BJ56" i="5" s="1"/>
  <c r="BG55" i="5"/>
  <c r="BJ55" i="5" s="1"/>
  <c r="BG54" i="5"/>
  <c r="BG53" i="5"/>
  <c r="BJ53" i="5" s="1"/>
  <c r="BG52" i="5"/>
  <c r="BG51" i="5"/>
  <c r="BJ51" i="5" s="1"/>
  <c r="BG50" i="5"/>
  <c r="BG49" i="5"/>
  <c r="BJ49" i="5" s="1"/>
  <c r="BG48" i="5"/>
  <c r="BJ48" i="5" s="1"/>
  <c r="BG47" i="5"/>
  <c r="BJ47" i="5" s="1"/>
  <c r="BG46" i="5"/>
  <c r="BJ46" i="5" s="1"/>
  <c r="BG45" i="5"/>
  <c r="BJ45" i="5" s="1"/>
  <c r="BG44" i="5"/>
  <c r="BJ44" i="5" s="1"/>
  <c r="BG43" i="5"/>
  <c r="BG42" i="5"/>
  <c r="BJ42" i="5" s="1"/>
  <c r="BG41" i="5"/>
  <c r="BJ41" i="5" s="1"/>
  <c r="BG40" i="5"/>
  <c r="BJ40" i="5" s="1"/>
  <c r="BG39" i="5"/>
  <c r="BJ39" i="5" s="1"/>
  <c r="BG38" i="5"/>
  <c r="BJ38" i="5" s="1"/>
  <c r="BG37" i="5"/>
  <c r="BJ37" i="5" s="1"/>
  <c r="BG36" i="5"/>
  <c r="BJ36" i="5" s="1"/>
  <c r="BG35" i="5"/>
  <c r="BJ35" i="5" s="1"/>
  <c r="BG34" i="5"/>
  <c r="BG33" i="5"/>
  <c r="BJ33" i="5" s="1"/>
  <c r="BG32" i="5"/>
  <c r="BG31" i="5"/>
  <c r="BJ31" i="5" s="1"/>
  <c r="BG30" i="5"/>
  <c r="BG29" i="5"/>
  <c r="BJ29" i="5" s="1"/>
  <c r="BG28" i="5"/>
  <c r="BJ28" i="5" s="1"/>
  <c r="BG27" i="5"/>
  <c r="BJ27" i="5" s="1"/>
  <c r="BG26" i="5"/>
  <c r="BJ26" i="5" s="1"/>
  <c r="BG25" i="5"/>
  <c r="BJ25" i="5" s="1"/>
  <c r="BG24" i="5"/>
  <c r="BJ24" i="5" s="1"/>
  <c r="BG23" i="5"/>
  <c r="BG22" i="5"/>
  <c r="BJ22" i="5" s="1"/>
  <c r="BG21" i="5"/>
  <c r="BJ21" i="5" s="1"/>
  <c r="BG20" i="5"/>
  <c r="BJ20" i="5" s="1"/>
  <c r="BG19" i="5"/>
  <c r="BJ19" i="5" s="1"/>
  <c r="BG18" i="5"/>
  <c r="BJ18" i="5" s="1"/>
  <c r="BG17" i="5"/>
  <c r="BJ17" i="5" s="1"/>
  <c r="BG16" i="5"/>
  <c r="BJ16" i="5" s="1"/>
  <c r="BJ114" i="5"/>
  <c r="BJ112" i="5"/>
  <c r="BJ110" i="5"/>
  <c r="BJ103" i="5"/>
  <c r="BJ94" i="5"/>
  <c r="BJ92" i="5"/>
  <c r="BJ90" i="5"/>
  <c r="BJ83" i="5"/>
  <c r="BJ74" i="5"/>
  <c r="BJ72" i="5"/>
  <c r="BJ70" i="5"/>
  <c r="BJ63" i="5"/>
  <c r="BJ54" i="5"/>
  <c r="BJ52" i="5"/>
  <c r="BJ50" i="5"/>
  <c r="BJ43" i="5"/>
  <c r="BJ34" i="5"/>
  <c r="BJ32" i="5"/>
  <c r="BJ30" i="5"/>
  <c r="BJ23" i="5"/>
  <c r="BJ15" i="5"/>
  <c r="N338" i="12" s="1"/>
  <c r="Q338" i="12" s="1"/>
  <c r="CY4" i="11"/>
  <c r="CX4" i="11"/>
  <c r="CW4" i="11"/>
  <c r="CV4" i="11"/>
  <c r="CU4" i="11"/>
  <c r="CT4" i="11"/>
  <c r="CS4" i="11"/>
  <c r="CR4" i="11"/>
  <c r="CQ4" i="11"/>
  <c r="CP4" i="11"/>
  <c r="CO4" i="11"/>
  <c r="CN4" i="11"/>
  <c r="CM4" i="11"/>
  <c r="CL4" i="11"/>
  <c r="CK4" i="11"/>
  <c r="CJ4" i="11"/>
  <c r="CI4" i="11"/>
  <c r="CH4" i="11"/>
  <c r="CG4" i="11"/>
  <c r="CF4" i="11"/>
  <c r="CE4" i="11"/>
  <c r="CD4" i="11"/>
  <c r="CC4" i="11"/>
  <c r="CB4" i="11"/>
  <c r="CA4" i="11"/>
  <c r="BZ4" i="11"/>
  <c r="BY4" i="11"/>
  <c r="BX4" i="11"/>
  <c r="BW4" i="11"/>
  <c r="BV4" i="11"/>
  <c r="BU4" i="11"/>
  <c r="BT4" i="11"/>
  <c r="BS4" i="11"/>
  <c r="BR4" i="11"/>
  <c r="BQ4" i="11"/>
  <c r="BP4" i="11"/>
  <c r="BO4" i="11"/>
  <c r="BN4" i="11"/>
  <c r="BM4" i="11"/>
  <c r="BL4" i="11"/>
  <c r="BK4" i="11"/>
  <c r="BJ4" i="11"/>
  <c r="BI4" i="11"/>
  <c r="BH4" i="11"/>
  <c r="BG4" i="11"/>
  <c r="BF4" i="11"/>
  <c r="BE4" i="11"/>
  <c r="BD4" i="11"/>
  <c r="BC4" i="11"/>
  <c r="BB4" i="11"/>
  <c r="BA4" i="11"/>
  <c r="AZ4" i="11"/>
  <c r="AY4" i="11"/>
  <c r="AX4" i="11"/>
  <c r="AW4" i="11"/>
  <c r="AV4" i="11"/>
  <c r="AU4" i="11"/>
  <c r="AT4" i="11"/>
  <c r="AS4" i="11"/>
  <c r="AR4" i="11"/>
  <c r="AQ4"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T29" i="4"/>
  <c r="CS29" i="4"/>
  <c r="CR29" i="4"/>
  <c r="CI29" i="4"/>
  <c r="CH29" i="4"/>
  <c r="CG29" i="4"/>
  <c r="CF29" i="4"/>
  <c r="CE29" i="4"/>
  <c r="CA29" i="4"/>
  <c r="BZ29" i="4"/>
  <c r="BY29" i="4"/>
  <c r="CR9" i="4"/>
  <c r="CR13" i="4" s="1"/>
  <c r="CQ9" i="4"/>
  <c r="CQ13" i="4" s="1"/>
  <c r="CP9" i="4"/>
  <c r="CP13" i="4" s="1"/>
  <c r="CH9" i="4"/>
  <c r="CH13" i="4" s="1"/>
  <c r="CG9" i="4"/>
  <c r="CG13" i="4" s="1"/>
  <c r="CA9" i="4"/>
  <c r="CA13" i="4" s="1"/>
  <c r="BZ9" i="4"/>
  <c r="BZ13" i="4" s="1"/>
  <c r="BY9" i="4"/>
  <c r="BY13" i="4" s="1"/>
  <c r="CT7" i="4"/>
  <c r="CS7" i="4"/>
  <c r="CR7" i="4"/>
  <c r="CK7" i="4"/>
  <c r="CJ7" i="4"/>
  <c r="CI7" i="4"/>
  <c r="CH7" i="4"/>
  <c r="CG7" i="4"/>
  <c r="CF7" i="4"/>
  <c r="CE7" i="4"/>
  <c r="CA7" i="4"/>
  <c r="BZ7" i="4"/>
  <c r="BY7" i="4"/>
  <c r="CS6" i="4"/>
  <c r="CR6" i="4"/>
  <c r="CQ6" i="4"/>
  <c r="CP6" i="4"/>
  <c r="CI6" i="4"/>
  <c r="CH6" i="4"/>
  <c r="CG6" i="4"/>
  <c r="CF6" i="4"/>
  <c r="CE6" i="4"/>
  <c r="BZ6" i="4"/>
  <c r="BY6" i="4"/>
  <c r="CT5" i="4"/>
  <c r="CS5" i="4"/>
  <c r="CQ5" i="4"/>
  <c r="CP5" i="4"/>
  <c r="CM5" i="4"/>
  <c r="CL5" i="4"/>
  <c r="CK5" i="4"/>
  <c r="CF5" i="4"/>
  <c r="CE5" i="4"/>
  <c r="CA5" i="4"/>
  <c r="BZ5" i="4"/>
  <c r="BY5" i="4"/>
  <c r="CW4" i="4"/>
  <c r="CT4" i="4"/>
  <c r="CS4" i="4"/>
  <c r="CQ4" i="4"/>
  <c r="CP4" i="4"/>
  <c r="CK4" i="4"/>
  <c r="CJ4" i="4"/>
  <c r="CI4" i="4"/>
  <c r="CH4" i="4"/>
  <c r="CG4" i="4"/>
  <c r="CF4" i="4"/>
  <c r="CE4" i="4"/>
  <c r="CA4" i="4"/>
  <c r="BZ4" i="4"/>
  <c r="BY4" i="4"/>
  <c r="CB3" i="4"/>
  <c r="CC3" i="4"/>
  <c r="CD3" i="4"/>
  <c r="CD29" i="4" s="1"/>
  <c r="CE3" i="4"/>
  <c r="CE9" i="4" s="1"/>
  <c r="CE13" i="4" s="1"/>
  <c r="CF3" i="4"/>
  <c r="CF9" i="4" s="1"/>
  <c r="CF13" i="4" s="1"/>
  <c r="CG3" i="4"/>
  <c r="CG5" i="4" s="1"/>
  <c r="CH3" i="4"/>
  <c r="CH5" i="4" s="1"/>
  <c r="CI3" i="4"/>
  <c r="CI5" i="4" s="1"/>
  <c r="CJ3" i="4"/>
  <c r="CJ9" i="4" s="1"/>
  <c r="CJ13" i="4" s="1"/>
  <c r="CK3" i="4"/>
  <c r="CL3" i="4"/>
  <c r="CM3" i="4"/>
  <c r="CM29" i="4" s="1"/>
  <c r="CN3" i="4"/>
  <c r="CN9" i="4" s="1"/>
  <c r="CN13" i="4" s="1"/>
  <c r="CO3" i="4"/>
  <c r="CP3" i="4"/>
  <c r="CP29" i="4" s="1"/>
  <c r="CQ3" i="4"/>
  <c r="CR3" i="4"/>
  <c r="CR5" i="4" s="1"/>
  <c r="CS3" i="4"/>
  <c r="CS9" i="4" s="1"/>
  <c r="CS13" i="4" s="1"/>
  <c r="CT3" i="4"/>
  <c r="CT6" i="4" s="1"/>
  <c r="CU3" i="4"/>
  <c r="CV3" i="4"/>
  <c r="CV7" i="4" s="1"/>
  <c r="CW3" i="4"/>
  <c r="CX3" i="4"/>
  <c r="CA3" i="4"/>
  <c r="CA6" i="4" s="1"/>
  <c r="BZ3" i="4"/>
  <c r="BY3" i="4"/>
  <c r="BX3" i="4"/>
  <c r="Q90" i="12"/>
  <c r="Q70" i="12"/>
  <c r="N437" i="12"/>
  <c r="Q437" i="12" s="1"/>
  <c r="M437" i="12"/>
  <c r="L437" i="12"/>
  <c r="K437" i="12"/>
  <c r="J437" i="12"/>
  <c r="I437" i="12"/>
  <c r="H437" i="12"/>
  <c r="G437" i="12"/>
  <c r="F437" i="12"/>
  <c r="E437" i="12"/>
  <c r="D437" i="12"/>
  <c r="C437" i="12"/>
  <c r="N436" i="12"/>
  <c r="Q436" i="12" s="1"/>
  <c r="M436" i="12"/>
  <c r="L436" i="12"/>
  <c r="K436" i="12"/>
  <c r="J436" i="12"/>
  <c r="I436" i="12"/>
  <c r="H436" i="12"/>
  <c r="G436" i="12"/>
  <c r="F436" i="12"/>
  <c r="E436" i="12"/>
  <c r="D436" i="12"/>
  <c r="C436" i="12"/>
  <c r="N435" i="12"/>
  <c r="Q435" i="12" s="1"/>
  <c r="M435" i="12"/>
  <c r="L435" i="12"/>
  <c r="K435" i="12"/>
  <c r="J435" i="12"/>
  <c r="I435" i="12"/>
  <c r="H435" i="12"/>
  <c r="G435" i="12"/>
  <c r="F435" i="12"/>
  <c r="E435" i="12"/>
  <c r="D435" i="12"/>
  <c r="C435" i="12"/>
  <c r="N434" i="12"/>
  <c r="Q434" i="12" s="1"/>
  <c r="M434" i="12"/>
  <c r="L434" i="12"/>
  <c r="K434" i="12"/>
  <c r="J434" i="12"/>
  <c r="I434" i="12"/>
  <c r="H434" i="12"/>
  <c r="G434" i="12"/>
  <c r="F434" i="12"/>
  <c r="E434" i="12"/>
  <c r="D434" i="12"/>
  <c r="C434" i="12"/>
  <c r="N433" i="12"/>
  <c r="Q433" i="12" s="1"/>
  <c r="M433" i="12"/>
  <c r="L433" i="12"/>
  <c r="K433" i="12"/>
  <c r="J433" i="12"/>
  <c r="I433" i="12"/>
  <c r="H433" i="12"/>
  <c r="G433" i="12"/>
  <c r="F433" i="12"/>
  <c r="E433" i="12"/>
  <c r="D433" i="12"/>
  <c r="C433" i="12"/>
  <c r="N432" i="12"/>
  <c r="Q432" i="12" s="1"/>
  <c r="M432" i="12"/>
  <c r="L432" i="12"/>
  <c r="K432" i="12"/>
  <c r="J432" i="12"/>
  <c r="I432" i="12"/>
  <c r="H432" i="12"/>
  <c r="G432" i="12"/>
  <c r="F432" i="12"/>
  <c r="E432" i="12"/>
  <c r="D432" i="12"/>
  <c r="C432" i="12"/>
  <c r="N431" i="12"/>
  <c r="Q431" i="12" s="1"/>
  <c r="M431" i="12"/>
  <c r="L431" i="12"/>
  <c r="K431" i="12"/>
  <c r="J431" i="12"/>
  <c r="I431" i="12"/>
  <c r="H431" i="12"/>
  <c r="G431" i="12"/>
  <c r="F431" i="12"/>
  <c r="E431" i="12"/>
  <c r="D431" i="12"/>
  <c r="C431" i="12"/>
  <c r="N430" i="12"/>
  <c r="Q430" i="12" s="1"/>
  <c r="M430" i="12"/>
  <c r="L430" i="12"/>
  <c r="K430" i="12"/>
  <c r="J430" i="12"/>
  <c r="I430" i="12"/>
  <c r="H430" i="12"/>
  <c r="G430" i="12"/>
  <c r="F430" i="12"/>
  <c r="E430" i="12"/>
  <c r="D430" i="12"/>
  <c r="C430" i="12"/>
  <c r="N429" i="12"/>
  <c r="Q429" i="12" s="1"/>
  <c r="M429" i="12"/>
  <c r="L429" i="12"/>
  <c r="K429" i="12"/>
  <c r="J429" i="12"/>
  <c r="I429" i="12"/>
  <c r="H429" i="12"/>
  <c r="G429" i="12"/>
  <c r="F429" i="12"/>
  <c r="E429" i="12"/>
  <c r="D429" i="12"/>
  <c r="C429" i="12"/>
  <c r="N428" i="12"/>
  <c r="Q428" i="12" s="1"/>
  <c r="M428" i="12"/>
  <c r="L428" i="12"/>
  <c r="K428" i="12"/>
  <c r="J428" i="12"/>
  <c r="I428" i="12"/>
  <c r="H428" i="12"/>
  <c r="G428" i="12"/>
  <c r="F428" i="12"/>
  <c r="E428" i="12"/>
  <c r="D428" i="12"/>
  <c r="C428" i="12"/>
  <c r="N427" i="12"/>
  <c r="Q427" i="12" s="1"/>
  <c r="M427" i="12"/>
  <c r="L427" i="12"/>
  <c r="K427" i="12"/>
  <c r="J427" i="12"/>
  <c r="I427" i="12"/>
  <c r="H427" i="12"/>
  <c r="G427" i="12"/>
  <c r="F427" i="12"/>
  <c r="E427" i="12"/>
  <c r="D427" i="12"/>
  <c r="C427" i="12"/>
  <c r="N426" i="12"/>
  <c r="Q426" i="12" s="1"/>
  <c r="M426" i="12"/>
  <c r="L426" i="12"/>
  <c r="K426" i="12"/>
  <c r="J426" i="12"/>
  <c r="I426" i="12"/>
  <c r="H426" i="12"/>
  <c r="G426" i="12"/>
  <c r="F426" i="12"/>
  <c r="E426" i="12"/>
  <c r="D426" i="12"/>
  <c r="C426" i="12"/>
  <c r="N425" i="12"/>
  <c r="Q425" i="12" s="1"/>
  <c r="M425" i="12"/>
  <c r="L425" i="12"/>
  <c r="K425" i="12"/>
  <c r="J425" i="12"/>
  <c r="I425" i="12"/>
  <c r="H425" i="12"/>
  <c r="G425" i="12"/>
  <c r="F425" i="12"/>
  <c r="E425" i="12"/>
  <c r="D425" i="12"/>
  <c r="C425" i="12"/>
  <c r="N424" i="12"/>
  <c r="Q424" i="12" s="1"/>
  <c r="M424" i="12"/>
  <c r="L424" i="12"/>
  <c r="K424" i="12"/>
  <c r="J424" i="12"/>
  <c r="I424" i="12"/>
  <c r="H424" i="12"/>
  <c r="G424" i="12"/>
  <c r="F424" i="12"/>
  <c r="E424" i="12"/>
  <c r="D424" i="12"/>
  <c r="C424" i="12"/>
  <c r="N423" i="12"/>
  <c r="Q423" i="12" s="1"/>
  <c r="M423" i="12"/>
  <c r="L423" i="12"/>
  <c r="K423" i="12"/>
  <c r="J423" i="12"/>
  <c r="I423" i="12"/>
  <c r="H423" i="12"/>
  <c r="G423" i="12"/>
  <c r="F423" i="12"/>
  <c r="E423" i="12"/>
  <c r="D423" i="12"/>
  <c r="C423" i="12"/>
  <c r="N422" i="12"/>
  <c r="Q422" i="12" s="1"/>
  <c r="M422" i="12"/>
  <c r="L422" i="12"/>
  <c r="K422" i="12"/>
  <c r="J422" i="12"/>
  <c r="I422" i="12"/>
  <c r="H422" i="12"/>
  <c r="G422" i="12"/>
  <c r="F422" i="12"/>
  <c r="E422" i="12"/>
  <c r="D422" i="12"/>
  <c r="C422" i="12"/>
  <c r="N421" i="12"/>
  <c r="Q421" i="12" s="1"/>
  <c r="M421" i="12"/>
  <c r="L421" i="12"/>
  <c r="K421" i="12"/>
  <c r="J421" i="12"/>
  <c r="I421" i="12"/>
  <c r="H421" i="12"/>
  <c r="G421" i="12"/>
  <c r="F421" i="12"/>
  <c r="E421" i="12"/>
  <c r="D421" i="12"/>
  <c r="C421" i="12"/>
  <c r="N420" i="12"/>
  <c r="Q420" i="12" s="1"/>
  <c r="M420" i="12"/>
  <c r="L420" i="12"/>
  <c r="K420" i="12"/>
  <c r="J420" i="12"/>
  <c r="I420" i="12"/>
  <c r="H420" i="12"/>
  <c r="G420" i="12"/>
  <c r="F420" i="12"/>
  <c r="E420" i="12"/>
  <c r="D420" i="12"/>
  <c r="C420" i="12"/>
  <c r="N419" i="12"/>
  <c r="Q419" i="12" s="1"/>
  <c r="M419" i="12"/>
  <c r="L419" i="12"/>
  <c r="K419" i="12"/>
  <c r="J419" i="12"/>
  <c r="I419" i="12"/>
  <c r="H419" i="12"/>
  <c r="G419" i="12"/>
  <c r="F419" i="12"/>
  <c r="E419" i="12"/>
  <c r="D419" i="12"/>
  <c r="C419" i="12"/>
  <c r="N418" i="12"/>
  <c r="Q418" i="12" s="1"/>
  <c r="M418" i="12"/>
  <c r="L418" i="12"/>
  <c r="K418" i="12"/>
  <c r="J418" i="12"/>
  <c r="I418" i="12"/>
  <c r="H418" i="12"/>
  <c r="G418" i="12"/>
  <c r="F418" i="12"/>
  <c r="E418" i="12"/>
  <c r="D418" i="12"/>
  <c r="C418" i="12"/>
  <c r="N417" i="12"/>
  <c r="Q417" i="12" s="1"/>
  <c r="M417" i="12"/>
  <c r="L417" i="12"/>
  <c r="K417" i="12"/>
  <c r="J417" i="12"/>
  <c r="I417" i="12"/>
  <c r="H417" i="12"/>
  <c r="G417" i="12"/>
  <c r="F417" i="12"/>
  <c r="E417" i="12"/>
  <c r="D417" i="12"/>
  <c r="C417" i="12"/>
  <c r="N416" i="12"/>
  <c r="Q416" i="12" s="1"/>
  <c r="M416" i="12"/>
  <c r="L416" i="12"/>
  <c r="K416" i="12"/>
  <c r="J416" i="12"/>
  <c r="I416" i="12"/>
  <c r="H416" i="12"/>
  <c r="G416" i="12"/>
  <c r="F416" i="12"/>
  <c r="E416" i="12"/>
  <c r="D416" i="12"/>
  <c r="C416" i="12"/>
  <c r="N415" i="12"/>
  <c r="Q415" i="12" s="1"/>
  <c r="M415" i="12"/>
  <c r="L415" i="12"/>
  <c r="K415" i="12"/>
  <c r="J415" i="12"/>
  <c r="I415" i="12"/>
  <c r="H415" i="12"/>
  <c r="G415" i="12"/>
  <c r="F415" i="12"/>
  <c r="E415" i="12"/>
  <c r="D415" i="12"/>
  <c r="C415" i="12"/>
  <c r="N414" i="12"/>
  <c r="Q414" i="12" s="1"/>
  <c r="M414" i="12"/>
  <c r="L414" i="12"/>
  <c r="K414" i="12"/>
  <c r="J414" i="12"/>
  <c r="I414" i="12"/>
  <c r="H414" i="12"/>
  <c r="G414" i="12"/>
  <c r="F414" i="12"/>
  <c r="E414" i="12"/>
  <c r="D414" i="12"/>
  <c r="C414" i="12"/>
  <c r="N413" i="12"/>
  <c r="Q413" i="12" s="1"/>
  <c r="M413" i="12"/>
  <c r="L413" i="12"/>
  <c r="K413" i="12"/>
  <c r="J413" i="12"/>
  <c r="I413" i="12"/>
  <c r="H413" i="12"/>
  <c r="G413" i="12"/>
  <c r="F413" i="12"/>
  <c r="E413" i="12"/>
  <c r="D413" i="12"/>
  <c r="C413" i="12"/>
  <c r="N412" i="12"/>
  <c r="Q412" i="12" s="1"/>
  <c r="M412" i="12"/>
  <c r="L412" i="12"/>
  <c r="K412" i="12"/>
  <c r="J412" i="12"/>
  <c r="I412" i="12"/>
  <c r="H412" i="12"/>
  <c r="G412" i="12"/>
  <c r="F412" i="12"/>
  <c r="E412" i="12"/>
  <c r="D412" i="12"/>
  <c r="C412" i="12"/>
  <c r="N411" i="12"/>
  <c r="Q411" i="12" s="1"/>
  <c r="M411" i="12"/>
  <c r="L411" i="12"/>
  <c r="K411" i="12"/>
  <c r="J411" i="12"/>
  <c r="I411" i="12"/>
  <c r="H411" i="12"/>
  <c r="G411" i="12"/>
  <c r="F411" i="12"/>
  <c r="E411" i="12"/>
  <c r="D411" i="12"/>
  <c r="C411" i="12"/>
  <c r="N410" i="12"/>
  <c r="Q410" i="12" s="1"/>
  <c r="M410" i="12"/>
  <c r="L410" i="12"/>
  <c r="K410" i="12"/>
  <c r="J410" i="12"/>
  <c r="I410" i="12"/>
  <c r="H410" i="12"/>
  <c r="G410" i="12"/>
  <c r="F410" i="12"/>
  <c r="E410" i="12"/>
  <c r="D410" i="12"/>
  <c r="C410" i="12"/>
  <c r="N409" i="12"/>
  <c r="Q409" i="12" s="1"/>
  <c r="M409" i="12"/>
  <c r="L409" i="12"/>
  <c r="K409" i="12"/>
  <c r="J409" i="12"/>
  <c r="I409" i="12"/>
  <c r="H409" i="12"/>
  <c r="G409" i="12"/>
  <c r="F409" i="12"/>
  <c r="E409" i="12"/>
  <c r="D409" i="12"/>
  <c r="C409" i="12"/>
  <c r="N408" i="12"/>
  <c r="Q408" i="12" s="1"/>
  <c r="M408" i="12"/>
  <c r="L408" i="12"/>
  <c r="K408" i="12"/>
  <c r="J408" i="12"/>
  <c r="I408" i="12"/>
  <c r="H408" i="12"/>
  <c r="G408" i="12"/>
  <c r="F408" i="12"/>
  <c r="E408" i="12"/>
  <c r="D408" i="12"/>
  <c r="C408" i="12"/>
  <c r="N407" i="12"/>
  <c r="Q407" i="12" s="1"/>
  <c r="M407" i="12"/>
  <c r="L407" i="12"/>
  <c r="K407" i="12"/>
  <c r="J407" i="12"/>
  <c r="I407" i="12"/>
  <c r="H407" i="12"/>
  <c r="G407" i="12"/>
  <c r="F407" i="12"/>
  <c r="E407" i="12"/>
  <c r="D407" i="12"/>
  <c r="C407" i="12"/>
  <c r="N406" i="12"/>
  <c r="Q406" i="12" s="1"/>
  <c r="M406" i="12"/>
  <c r="L406" i="12"/>
  <c r="K406" i="12"/>
  <c r="J406" i="12"/>
  <c r="I406" i="12"/>
  <c r="H406" i="12"/>
  <c r="G406" i="12"/>
  <c r="F406" i="12"/>
  <c r="E406" i="12"/>
  <c r="D406" i="12"/>
  <c r="C406" i="12"/>
  <c r="N405" i="12"/>
  <c r="Q405" i="12" s="1"/>
  <c r="M405" i="12"/>
  <c r="L405" i="12"/>
  <c r="K405" i="12"/>
  <c r="J405" i="12"/>
  <c r="I405" i="12"/>
  <c r="H405" i="12"/>
  <c r="G405" i="12"/>
  <c r="F405" i="12"/>
  <c r="E405" i="12"/>
  <c r="D405" i="12"/>
  <c r="C405" i="12"/>
  <c r="N404" i="12"/>
  <c r="Q404" i="12" s="1"/>
  <c r="M404" i="12"/>
  <c r="L404" i="12"/>
  <c r="K404" i="12"/>
  <c r="J404" i="12"/>
  <c r="I404" i="12"/>
  <c r="H404" i="12"/>
  <c r="G404" i="12"/>
  <c r="F404" i="12"/>
  <c r="E404" i="12"/>
  <c r="D404" i="12"/>
  <c r="C404" i="12"/>
  <c r="N403" i="12"/>
  <c r="Q403" i="12" s="1"/>
  <c r="M403" i="12"/>
  <c r="L403" i="12"/>
  <c r="K403" i="12"/>
  <c r="J403" i="12"/>
  <c r="I403" i="12"/>
  <c r="H403" i="12"/>
  <c r="G403" i="12"/>
  <c r="F403" i="12"/>
  <c r="E403" i="12"/>
  <c r="D403" i="12"/>
  <c r="C403" i="12"/>
  <c r="N402" i="12"/>
  <c r="Q402" i="12" s="1"/>
  <c r="M402" i="12"/>
  <c r="L402" i="12"/>
  <c r="K402" i="12"/>
  <c r="J402" i="12"/>
  <c r="I402" i="12"/>
  <c r="H402" i="12"/>
  <c r="G402" i="12"/>
  <c r="F402" i="12"/>
  <c r="E402" i="12"/>
  <c r="D402" i="12"/>
  <c r="C402" i="12"/>
  <c r="N401" i="12"/>
  <c r="Q401" i="12" s="1"/>
  <c r="M401" i="12"/>
  <c r="L401" i="12"/>
  <c r="K401" i="12"/>
  <c r="J401" i="12"/>
  <c r="I401" i="12"/>
  <c r="H401" i="12"/>
  <c r="G401" i="12"/>
  <c r="F401" i="12"/>
  <c r="E401" i="12"/>
  <c r="D401" i="12"/>
  <c r="C401" i="12"/>
  <c r="N400" i="12"/>
  <c r="Q400" i="12" s="1"/>
  <c r="M400" i="12"/>
  <c r="L400" i="12"/>
  <c r="K400" i="12"/>
  <c r="J400" i="12"/>
  <c r="I400" i="12"/>
  <c r="H400" i="12"/>
  <c r="G400" i="12"/>
  <c r="F400" i="12"/>
  <c r="E400" i="12"/>
  <c r="D400" i="12"/>
  <c r="C400" i="12"/>
  <c r="N399" i="12"/>
  <c r="Q399" i="12" s="1"/>
  <c r="M399" i="12"/>
  <c r="L399" i="12"/>
  <c r="K399" i="12"/>
  <c r="J399" i="12"/>
  <c r="I399" i="12"/>
  <c r="H399" i="12"/>
  <c r="G399" i="12"/>
  <c r="F399" i="12"/>
  <c r="E399" i="12"/>
  <c r="D399" i="12"/>
  <c r="C399" i="12"/>
  <c r="N398" i="12"/>
  <c r="Q398" i="12" s="1"/>
  <c r="M398" i="12"/>
  <c r="L398" i="12"/>
  <c r="K398" i="12"/>
  <c r="J398" i="12"/>
  <c r="I398" i="12"/>
  <c r="H398" i="12"/>
  <c r="G398" i="12"/>
  <c r="F398" i="12"/>
  <c r="E398" i="12"/>
  <c r="D398" i="12"/>
  <c r="C398" i="12"/>
  <c r="N397" i="12"/>
  <c r="Q397" i="12" s="1"/>
  <c r="M397" i="12"/>
  <c r="L397" i="12"/>
  <c r="K397" i="12"/>
  <c r="J397" i="12"/>
  <c r="I397" i="12"/>
  <c r="H397" i="12"/>
  <c r="G397" i="12"/>
  <c r="F397" i="12"/>
  <c r="E397" i="12"/>
  <c r="D397" i="12"/>
  <c r="C397" i="12"/>
  <c r="N396" i="12"/>
  <c r="Q396" i="12" s="1"/>
  <c r="M396" i="12"/>
  <c r="L396" i="12"/>
  <c r="K396" i="12"/>
  <c r="J396" i="12"/>
  <c r="I396" i="12"/>
  <c r="H396" i="12"/>
  <c r="G396" i="12"/>
  <c r="F396" i="12"/>
  <c r="E396" i="12"/>
  <c r="D396" i="12"/>
  <c r="C396" i="12"/>
  <c r="N395" i="12"/>
  <c r="Q395" i="12" s="1"/>
  <c r="M395" i="12"/>
  <c r="L395" i="12"/>
  <c r="K395" i="12"/>
  <c r="J395" i="12"/>
  <c r="I395" i="12"/>
  <c r="H395" i="12"/>
  <c r="G395" i="12"/>
  <c r="F395" i="12"/>
  <c r="E395" i="12"/>
  <c r="D395" i="12"/>
  <c r="C395" i="12"/>
  <c r="N394" i="12"/>
  <c r="Q394" i="12" s="1"/>
  <c r="M394" i="12"/>
  <c r="L394" i="12"/>
  <c r="K394" i="12"/>
  <c r="J394" i="12"/>
  <c r="I394" i="12"/>
  <c r="H394" i="12"/>
  <c r="G394" i="12"/>
  <c r="F394" i="12"/>
  <c r="E394" i="12"/>
  <c r="D394" i="12"/>
  <c r="C394" i="12"/>
  <c r="N393" i="12"/>
  <c r="Q393" i="12" s="1"/>
  <c r="M393" i="12"/>
  <c r="L393" i="12"/>
  <c r="K393" i="12"/>
  <c r="J393" i="12"/>
  <c r="I393" i="12"/>
  <c r="H393" i="12"/>
  <c r="G393" i="12"/>
  <c r="F393" i="12"/>
  <c r="E393" i="12"/>
  <c r="D393" i="12"/>
  <c r="C393" i="12"/>
  <c r="N392" i="12"/>
  <c r="Q392" i="12" s="1"/>
  <c r="M392" i="12"/>
  <c r="L392" i="12"/>
  <c r="K392" i="12"/>
  <c r="J392" i="12"/>
  <c r="I392" i="12"/>
  <c r="H392" i="12"/>
  <c r="G392" i="12"/>
  <c r="F392" i="12"/>
  <c r="E392" i="12"/>
  <c r="D392" i="12"/>
  <c r="C392" i="12"/>
  <c r="N391" i="12"/>
  <c r="Q391" i="12" s="1"/>
  <c r="M391" i="12"/>
  <c r="L391" i="12"/>
  <c r="K391" i="12"/>
  <c r="J391" i="12"/>
  <c r="I391" i="12"/>
  <c r="H391" i="12"/>
  <c r="G391" i="12"/>
  <c r="F391" i="12"/>
  <c r="E391" i="12"/>
  <c r="D391" i="12"/>
  <c r="C391" i="12"/>
  <c r="N390" i="12"/>
  <c r="Q390" i="12" s="1"/>
  <c r="M390" i="12"/>
  <c r="L390" i="12"/>
  <c r="K390" i="12"/>
  <c r="J390" i="12"/>
  <c r="I390" i="12"/>
  <c r="H390" i="12"/>
  <c r="G390" i="12"/>
  <c r="F390" i="12"/>
  <c r="E390" i="12"/>
  <c r="D390" i="12"/>
  <c r="C390" i="12"/>
  <c r="N389" i="12"/>
  <c r="Q389" i="12" s="1"/>
  <c r="M389" i="12"/>
  <c r="L389" i="12"/>
  <c r="K389" i="12"/>
  <c r="J389" i="12"/>
  <c r="I389" i="12"/>
  <c r="H389" i="12"/>
  <c r="G389" i="12"/>
  <c r="F389" i="12"/>
  <c r="E389" i="12"/>
  <c r="D389" i="12"/>
  <c r="C389" i="12"/>
  <c r="N388" i="12"/>
  <c r="Q388" i="12" s="1"/>
  <c r="M388" i="12"/>
  <c r="L388" i="12"/>
  <c r="K388" i="12"/>
  <c r="J388" i="12"/>
  <c r="I388" i="12"/>
  <c r="H388" i="12"/>
  <c r="G388" i="12"/>
  <c r="F388" i="12"/>
  <c r="E388" i="12"/>
  <c r="D388" i="12"/>
  <c r="C388" i="12"/>
  <c r="N387" i="12"/>
  <c r="Q387" i="12" s="1"/>
  <c r="M387" i="12"/>
  <c r="L387" i="12"/>
  <c r="K387" i="12"/>
  <c r="J387" i="12"/>
  <c r="I387" i="12"/>
  <c r="H387" i="12"/>
  <c r="G387" i="12"/>
  <c r="F387" i="12"/>
  <c r="E387" i="12"/>
  <c r="D387" i="12"/>
  <c r="C387" i="12"/>
  <c r="N386" i="12"/>
  <c r="Q386" i="12" s="1"/>
  <c r="M386" i="12"/>
  <c r="L386" i="12"/>
  <c r="K386" i="12"/>
  <c r="J386" i="12"/>
  <c r="I386" i="12"/>
  <c r="H386" i="12"/>
  <c r="G386" i="12"/>
  <c r="F386" i="12"/>
  <c r="E386" i="12"/>
  <c r="D386" i="12"/>
  <c r="C386" i="12"/>
  <c r="N385" i="12"/>
  <c r="Q385" i="12" s="1"/>
  <c r="M385" i="12"/>
  <c r="L385" i="12"/>
  <c r="K385" i="12"/>
  <c r="J385" i="12"/>
  <c r="I385" i="12"/>
  <c r="H385" i="12"/>
  <c r="G385" i="12"/>
  <c r="F385" i="12"/>
  <c r="E385" i="12"/>
  <c r="D385" i="12"/>
  <c r="C385" i="12"/>
  <c r="N384" i="12"/>
  <c r="Q384" i="12" s="1"/>
  <c r="M384" i="12"/>
  <c r="L384" i="12"/>
  <c r="K384" i="12"/>
  <c r="J384" i="12"/>
  <c r="I384" i="12"/>
  <c r="H384" i="12"/>
  <c r="G384" i="12"/>
  <c r="F384" i="12"/>
  <c r="E384" i="12"/>
  <c r="D384" i="12"/>
  <c r="C384" i="12"/>
  <c r="N383" i="12"/>
  <c r="Q383" i="12" s="1"/>
  <c r="M383" i="12"/>
  <c r="L383" i="12"/>
  <c r="K383" i="12"/>
  <c r="J383" i="12"/>
  <c r="I383" i="12"/>
  <c r="H383" i="12"/>
  <c r="G383" i="12"/>
  <c r="F383" i="12"/>
  <c r="E383" i="12"/>
  <c r="D383" i="12"/>
  <c r="C383" i="12"/>
  <c r="N382" i="12"/>
  <c r="Q382" i="12" s="1"/>
  <c r="M382" i="12"/>
  <c r="L382" i="12"/>
  <c r="K382" i="12"/>
  <c r="J382" i="12"/>
  <c r="I382" i="12"/>
  <c r="H382" i="12"/>
  <c r="G382" i="12"/>
  <c r="F382" i="12"/>
  <c r="E382" i="12"/>
  <c r="D382" i="12"/>
  <c r="C382" i="12"/>
  <c r="N381" i="12"/>
  <c r="Q381" i="12" s="1"/>
  <c r="M381" i="12"/>
  <c r="L381" i="12"/>
  <c r="K381" i="12"/>
  <c r="J381" i="12"/>
  <c r="I381" i="12"/>
  <c r="H381" i="12"/>
  <c r="G381" i="12"/>
  <c r="F381" i="12"/>
  <c r="E381" i="12"/>
  <c r="D381" i="12"/>
  <c r="C381" i="12"/>
  <c r="N380" i="12"/>
  <c r="Q380" i="12" s="1"/>
  <c r="M380" i="12"/>
  <c r="L380" i="12"/>
  <c r="K380" i="12"/>
  <c r="J380" i="12"/>
  <c r="I380" i="12"/>
  <c r="H380" i="12"/>
  <c r="G380" i="12"/>
  <c r="F380" i="12"/>
  <c r="E380" i="12"/>
  <c r="D380" i="12"/>
  <c r="C380" i="12"/>
  <c r="N379" i="12"/>
  <c r="Q379" i="12" s="1"/>
  <c r="M379" i="12"/>
  <c r="L379" i="12"/>
  <c r="K379" i="12"/>
  <c r="J379" i="12"/>
  <c r="I379" i="12"/>
  <c r="H379" i="12"/>
  <c r="G379" i="12"/>
  <c r="F379" i="12"/>
  <c r="E379" i="12"/>
  <c r="D379" i="12"/>
  <c r="C379" i="12"/>
  <c r="N378" i="12"/>
  <c r="Q378" i="12" s="1"/>
  <c r="M378" i="12"/>
  <c r="L378" i="12"/>
  <c r="K378" i="12"/>
  <c r="J378" i="12"/>
  <c r="I378" i="12"/>
  <c r="H378" i="12"/>
  <c r="G378" i="12"/>
  <c r="F378" i="12"/>
  <c r="E378" i="12"/>
  <c r="D378" i="12"/>
  <c r="C378" i="12"/>
  <c r="N377" i="12"/>
  <c r="Q377" i="12" s="1"/>
  <c r="M377" i="12"/>
  <c r="L377" i="12"/>
  <c r="K377" i="12"/>
  <c r="J377" i="12"/>
  <c r="I377" i="12"/>
  <c r="H377" i="12"/>
  <c r="G377" i="12"/>
  <c r="F377" i="12"/>
  <c r="E377" i="12"/>
  <c r="D377" i="12"/>
  <c r="C377" i="12"/>
  <c r="N376" i="12"/>
  <c r="Q376" i="12" s="1"/>
  <c r="M376" i="12"/>
  <c r="L376" i="12"/>
  <c r="K376" i="12"/>
  <c r="J376" i="12"/>
  <c r="I376" i="12"/>
  <c r="H376" i="12"/>
  <c r="G376" i="12"/>
  <c r="F376" i="12"/>
  <c r="E376" i="12"/>
  <c r="D376" i="12"/>
  <c r="C376" i="12"/>
  <c r="N375" i="12"/>
  <c r="Q375" i="12" s="1"/>
  <c r="M375" i="12"/>
  <c r="L375" i="12"/>
  <c r="K375" i="12"/>
  <c r="J375" i="12"/>
  <c r="I375" i="12"/>
  <c r="H375" i="12"/>
  <c r="G375" i="12"/>
  <c r="F375" i="12"/>
  <c r="E375" i="12"/>
  <c r="D375" i="12"/>
  <c r="C375" i="12"/>
  <c r="N374" i="12"/>
  <c r="Q374" i="12" s="1"/>
  <c r="M374" i="12"/>
  <c r="L374" i="12"/>
  <c r="K374" i="12"/>
  <c r="J374" i="12"/>
  <c r="I374" i="12"/>
  <c r="H374" i="12"/>
  <c r="G374" i="12"/>
  <c r="F374" i="12"/>
  <c r="E374" i="12"/>
  <c r="D374" i="12"/>
  <c r="C374" i="12"/>
  <c r="N373" i="12"/>
  <c r="Q373" i="12" s="1"/>
  <c r="M373" i="12"/>
  <c r="L373" i="12"/>
  <c r="K373" i="12"/>
  <c r="J373" i="12"/>
  <c r="I373" i="12"/>
  <c r="H373" i="12"/>
  <c r="G373" i="12"/>
  <c r="F373" i="12"/>
  <c r="E373" i="12"/>
  <c r="D373" i="12"/>
  <c r="C373" i="12"/>
  <c r="N372" i="12"/>
  <c r="Q372" i="12" s="1"/>
  <c r="M372" i="12"/>
  <c r="L372" i="12"/>
  <c r="K372" i="12"/>
  <c r="J372" i="12"/>
  <c r="I372" i="12"/>
  <c r="H372" i="12"/>
  <c r="G372" i="12"/>
  <c r="F372" i="12"/>
  <c r="E372" i="12"/>
  <c r="D372" i="12"/>
  <c r="C372" i="12"/>
  <c r="N371" i="12"/>
  <c r="Q371" i="12" s="1"/>
  <c r="M371" i="12"/>
  <c r="L371" i="12"/>
  <c r="K371" i="12"/>
  <c r="J371" i="12"/>
  <c r="I371" i="12"/>
  <c r="H371" i="12"/>
  <c r="G371" i="12"/>
  <c r="F371" i="12"/>
  <c r="E371" i="12"/>
  <c r="D371" i="12"/>
  <c r="C371" i="12"/>
  <c r="N370" i="12"/>
  <c r="Q370" i="12" s="1"/>
  <c r="M370" i="12"/>
  <c r="L370" i="12"/>
  <c r="K370" i="12"/>
  <c r="J370" i="12"/>
  <c r="I370" i="12"/>
  <c r="H370" i="12"/>
  <c r="G370" i="12"/>
  <c r="F370" i="12"/>
  <c r="E370" i="12"/>
  <c r="D370" i="12"/>
  <c r="C370" i="12"/>
  <c r="N369" i="12"/>
  <c r="Q369" i="12" s="1"/>
  <c r="M369" i="12"/>
  <c r="L369" i="12"/>
  <c r="K369" i="12"/>
  <c r="J369" i="12"/>
  <c r="I369" i="12"/>
  <c r="H369" i="12"/>
  <c r="G369" i="12"/>
  <c r="F369" i="12"/>
  <c r="E369" i="12"/>
  <c r="D369" i="12"/>
  <c r="C369" i="12"/>
  <c r="N368" i="12"/>
  <c r="Q368" i="12" s="1"/>
  <c r="M368" i="12"/>
  <c r="L368" i="12"/>
  <c r="K368" i="12"/>
  <c r="J368" i="12"/>
  <c r="I368" i="12"/>
  <c r="H368" i="12"/>
  <c r="G368" i="12"/>
  <c r="F368" i="12"/>
  <c r="E368" i="12"/>
  <c r="D368" i="12"/>
  <c r="C368" i="12"/>
  <c r="N367" i="12"/>
  <c r="Q367" i="12" s="1"/>
  <c r="M367" i="12"/>
  <c r="L367" i="12"/>
  <c r="K367" i="12"/>
  <c r="J367" i="12"/>
  <c r="I367" i="12"/>
  <c r="H367" i="12"/>
  <c r="G367" i="12"/>
  <c r="F367" i="12"/>
  <c r="E367" i="12"/>
  <c r="D367" i="12"/>
  <c r="C367" i="12"/>
  <c r="N366" i="12"/>
  <c r="Q366" i="12" s="1"/>
  <c r="M366" i="12"/>
  <c r="L366" i="12"/>
  <c r="K366" i="12"/>
  <c r="J366" i="12"/>
  <c r="I366" i="12"/>
  <c r="H366" i="12"/>
  <c r="G366" i="12"/>
  <c r="F366" i="12"/>
  <c r="E366" i="12"/>
  <c r="D366" i="12"/>
  <c r="C366" i="12"/>
  <c r="N365" i="12"/>
  <c r="Q365" i="12" s="1"/>
  <c r="M365" i="12"/>
  <c r="L365" i="12"/>
  <c r="K365" i="12"/>
  <c r="J365" i="12"/>
  <c r="I365" i="12"/>
  <c r="H365" i="12"/>
  <c r="G365" i="12"/>
  <c r="F365" i="12"/>
  <c r="E365" i="12"/>
  <c r="D365" i="12"/>
  <c r="C365" i="12"/>
  <c r="N364" i="12"/>
  <c r="Q364" i="12" s="1"/>
  <c r="M364" i="12"/>
  <c r="L364" i="12"/>
  <c r="K364" i="12"/>
  <c r="J364" i="12"/>
  <c r="I364" i="12"/>
  <c r="H364" i="12"/>
  <c r="G364" i="12"/>
  <c r="F364" i="12"/>
  <c r="E364" i="12"/>
  <c r="D364" i="12"/>
  <c r="C364" i="12"/>
  <c r="N363" i="12"/>
  <c r="Q363" i="12" s="1"/>
  <c r="M363" i="12"/>
  <c r="L363" i="12"/>
  <c r="K363" i="12"/>
  <c r="J363" i="12"/>
  <c r="I363" i="12"/>
  <c r="H363" i="12"/>
  <c r="G363" i="12"/>
  <c r="F363" i="12"/>
  <c r="E363" i="12"/>
  <c r="D363" i="12"/>
  <c r="C363" i="12"/>
  <c r="N362" i="12"/>
  <c r="Q362" i="12" s="1"/>
  <c r="M362" i="12"/>
  <c r="L362" i="12"/>
  <c r="K362" i="12"/>
  <c r="J362" i="12"/>
  <c r="I362" i="12"/>
  <c r="H362" i="12"/>
  <c r="G362" i="12"/>
  <c r="F362" i="12"/>
  <c r="E362" i="12"/>
  <c r="D362" i="12"/>
  <c r="C362" i="12"/>
  <c r="N361" i="12"/>
  <c r="Q361" i="12" s="1"/>
  <c r="M361" i="12"/>
  <c r="L361" i="12"/>
  <c r="K361" i="12"/>
  <c r="J361" i="12"/>
  <c r="I361" i="12"/>
  <c r="H361" i="12"/>
  <c r="G361" i="12"/>
  <c r="F361" i="12"/>
  <c r="E361" i="12"/>
  <c r="D361" i="12"/>
  <c r="C361" i="12"/>
  <c r="N360" i="12"/>
  <c r="Q360" i="12" s="1"/>
  <c r="M360" i="12"/>
  <c r="L360" i="12"/>
  <c r="K360" i="12"/>
  <c r="J360" i="12"/>
  <c r="I360" i="12"/>
  <c r="H360" i="12"/>
  <c r="G360" i="12"/>
  <c r="F360" i="12"/>
  <c r="E360" i="12"/>
  <c r="D360" i="12"/>
  <c r="C360" i="12"/>
  <c r="N359" i="12"/>
  <c r="Q359" i="12" s="1"/>
  <c r="M359" i="12"/>
  <c r="L359" i="12"/>
  <c r="K359" i="12"/>
  <c r="J359" i="12"/>
  <c r="I359" i="12"/>
  <c r="H359" i="12"/>
  <c r="G359" i="12"/>
  <c r="F359" i="12"/>
  <c r="E359" i="12"/>
  <c r="D359" i="12"/>
  <c r="C359" i="12"/>
  <c r="N358" i="12"/>
  <c r="Q358" i="12" s="1"/>
  <c r="M358" i="12"/>
  <c r="L358" i="12"/>
  <c r="K358" i="12"/>
  <c r="J358" i="12"/>
  <c r="I358" i="12"/>
  <c r="H358" i="12"/>
  <c r="G358" i="12"/>
  <c r="F358" i="12"/>
  <c r="E358" i="12"/>
  <c r="D358" i="12"/>
  <c r="C358" i="12"/>
  <c r="N357" i="12"/>
  <c r="Q357" i="12" s="1"/>
  <c r="M357" i="12"/>
  <c r="L357" i="12"/>
  <c r="K357" i="12"/>
  <c r="J357" i="12"/>
  <c r="I357" i="12"/>
  <c r="H357" i="12"/>
  <c r="G357" i="12"/>
  <c r="F357" i="12"/>
  <c r="E357" i="12"/>
  <c r="D357" i="12"/>
  <c r="C357" i="12"/>
  <c r="N356" i="12"/>
  <c r="Q356" i="12" s="1"/>
  <c r="M356" i="12"/>
  <c r="L356" i="12"/>
  <c r="K356" i="12"/>
  <c r="J356" i="12"/>
  <c r="I356" i="12"/>
  <c r="H356" i="12"/>
  <c r="G356" i="12"/>
  <c r="F356" i="12"/>
  <c r="E356" i="12"/>
  <c r="D356" i="12"/>
  <c r="C356" i="12"/>
  <c r="N355" i="12"/>
  <c r="Q355" i="12" s="1"/>
  <c r="M355" i="12"/>
  <c r="L355" i="12"/>
  <c r="K355" i="12"/>
  <c r="J355" i="12"/>
  <c r="I355" i="12"/>
  <c r="H355" i="12"/>
  <c r="G355" i="12"/>
  <c r="F355" i="12"/>
  <c r="E355" i="12"/>
  <c r="D355" i="12"/>
  <c r="C355" i="12"/>
  <c r="N354" i="12"/>
  <c r="Q354" i="12" s="1"/>
  <c r="M354" i="12"/>
  <c r="L354" i="12"/>
  <c r="K354" i="12"/>
  <c r="J354" i="12"/>
  <c r="I354" i="12"/>
  <c r="H354" i="12"/>
  <c r="G354" i="12"/>
  <c r="F354" i="12"/>
  <c r="E354" i="12"/>
  <c r="D354" i="12"/>
  <c r="C354" i="12"/>
  <c r="N353" i="12"/>
  <c r="Q353" i="12" s="1"/>
  <c r="M353" i="12"/>
  <c r="L353" i="12"/>
  <c r="K353" i="12"/>
  <c r="J353" i="12"/>
  <c r="I353" i="12"/>
  <c r="H353" i="12"/>
  <c r="G353" i="12"/>
  <c r="F353" i="12"/>
  <c r="E353" i="12"/>
  <c r="D353" i="12"/>
  <c r="C353" i="12"/>
  <c r="N352" i="12"/>
  <c r="Q352" i="12" s="1"/>
  <c r="M352" i="12"/>
  <c r="L352" i="12"/>
  <c r="K352" i="12"/>
  <c r="J352" i="12"/>
  <c r="I352" i="12"/>
  <c r="H352" i="12"/>
  <c r="G352" i="12"/>
  <c r="F352" i="12"/>
  <c r="E352" i="12"/>
  <c r="D352" i="12"/>
  <c r="C352" i="12"/>
  <c r="N351" i="12"/>
  <c r="Q351" i="12" s="1"/>
  <c r="M351" i="12"/>
  <c r="L351" i="12"/>
  <c r="K351" i="12"/>
  <c r="J351" i="12"/>
  <c r="I351" i="12"/>
  <c r="H351" i="12"/>
  <c r="G351" i="12"/>
  <c r="F351" i="12"/>
  <c r="E351" i="12"/>
  <c r="D351" i="12"/>
  <c r="C351" i="12"/>
  <c r="N350" i="12"/>
  <c r="Q350" i="12" s="1"/>
  <c r="M350" i="12"/>
  <c r="L350" i="12"/>
  <c r="K350" i="12"/>
  <c r="J350" i="12"/>
  <c r="I350" i="12"/>
  <c r="H350" i="12"/>
  <c r="G350" i="12"/>
  <c r="F350" i="12"/>
  <c r="E350" i="12"/>
  <c r="D350" i="12"/>
  <c r="C350" i="12"/>
  <c r="N349" i="12"/>
  <c r="Q349" i="12" s="1"/>
  <c r="M349" i="12"/>
  <c r="L349" i="12"/>
  <c r="K349" i="12"/>
  <c r="J349" i="12"/>
  <c r="I349" i="12"/>
  <c r="H349" i="12"/>
  <c r="G349" i="12"/>
  <c r="F349" i="12"/>
  <c r="E349" i="12"/>
  <c r="D349" i="12"/>
  <c r="C349" i="12"/>
  <c r="N348" i="12"/>
  <c r="Q348" i="12" s="1"/>
  <c r="M348" i="12"/>
  <c r="L348" i="12"/>
  <c r="K348" i="12"/>
  <c r="J348" i="12"/>
  <c r="I348" i="12"/>
  <c r="H348" i="12"/>
  <c r="G348" i="12"/>
  <c r="F348" i="12"/>
  <c r="E348" i="12"/>
  <c r="D348" i="12"/>
  <c r="C348" i="12"/>
  <c r="N347" i="12"/>
  <c r="Q347" i="12" s="1"/>
  <c r="M347" i="12"/>
  <c r="L347" i="12"/>
  <c r="K347" i="12"/>
  <c r="J347" i="12"/>
  <c r="I347" i="12"/>
  <c r="H347" i="12"/>
  <c r="G347" i="12"/>
  <c r="F347" i="12"/>
  <c r="E347" i="12"/>
  <c r="D347" i="12"/>
  <c r="C347" i="12"/>
  <c r="N346" i="12"/>
  <c r="Q346" i="12" s="1"/>
  <c r="M346" i="12"/>
  <c r="L346" i="12"/>
  <c r="K346" i="12"/>
  <c r="J346" i="12"/>
  <c r="I346" i="12"/>
  <c r="H346" i="12"/>
  <c r="G346" i="12"/>
  <c r="F346" i="12"/>
  <c r="E346" i="12"/>
  <c r="D346" i="12"/>
  <c r="C346" i="12"/>
  <c r="N345" i="12"/>
  <c r="Q345" i="12" s="1"/>
  <c r="M345" i="12"/>
  <c r="L345" i="12"/>
  <c r="K345" i="12"/>
  <c r="J345" i="12"/>
  <c r="I345" i="12"/>
  <c r="H345" i="12"/>
  <c r="G345" i="12"/>
  <c r="F345" i="12"/>
  <c r="E345" i="12"/>
  <c r="D345" i="12"/>
  <c r="C345" i="12"/>
  <c r="N344" i="12"/>
  <c r="Q344" i="12" s="1"/>
  <c r="M344" i="12"/>
  <c r="L344" i="12"/>
  <c r="K344" i="12"/>
  <c r="J344" i="12"/>
  <c r="I344" i="12"/>
  <c r="H344" i="12"/>
  <c r="G344" i="12"/>
  <c r="F344" i="12"/>
  <c r="E344" i="12"/>
  <c r="D344" i="12"/>
  <c r="C344" i="12"/>
  <c r="N343" i="12"/>
  <c r="Q343" i="12" s="1"/>
  <c r="M343" i="12"/>
  <c r="L343" i="12"/>
  <c r="K343" i="12"/>
  <c r="J343" i="12"/>
  <c r="I343" i="12"/>
  <c r="H343" i="12"/>
  <c r="G343" i="12"/>
  <c r="F343" i="12"/>
  <c r="E343" i="12"/>
  <c r="D343" i="12"/>
  <c r="C343" i="12"/>
  <c r="N342" i="12"/>
  <c r="Q342" i="12" s="1"/>
  <c r="M342" i="12"/>
  <c r="L342" i="12"/>
  <c r="K342" i="12"/>
  <c r="J342" i="12"/>
  <c r="I342" i="12"/>
  <c r="H342" i="12"/>
  <c r="G342" i="12"/>
  <c r="F342" i="12"/>
  <c r="E342" i="12"/>
  <c r="D342" i="12"/>
  <c r="C342" i="12"/>
  <c r="N341" i="12"/>
  <c r="Q341" i="12" s="1"/>
  <c r="M341" i="12"/>
  <c r="L341" i="12"/>
  <c r="K341" i="12"/>
  <c r="J341" i="12"/>
  <c r="I341" i="12"/>
  <c r="H341" i="12"/>
  <c r="G341" i="12"/>
  <c r="F341" i="12"/>
  <c r="E341" i="12"/>
  <c r="D341" i="12"/>
  <c r="C341" i="12"/>
  <c r="N340" i="12"/>
  <c r="Q340" i="12" s="1"/>
  <c r="M340" i="12"/>
  <c r="L340" i="12"/>
  <c r="K340" i="12"/>
  <c r="J340" i="12"/>
  <c r="I340" i="12"/>
  <c r="H340" i="12"/>
  <c r="G340" i="12"/>
  <c r="F340" i="12"/>
  <c r="E340" i="12"/>
  <c r="D340" i="12"/>
  <c r="C340" i="12"/>
  <c r="N329" i="12"/>
  <c r="Q329" i="12" s="1"/>
  <c r="M329" i="12"/>
  <c r="L329" i="12"/>
  <c r="K329" i="12"/>
  <c r="J329" i="12"/>
  <c r="I329" i="12"/>
  <c r="H329" i="12"/>
  <c r="G329" i="12"/>
  <c r="F329" i="12"/>
  <c r="E329" i="12"/>
  <c r="D329" i="12"/>
  <c r="C329" i="12"/>
  <c r="N328" i="12"/>
  <c r="Q328" i="12" s="1"/>
  <c r="M328" i="12"/>
  <c r="L328" i="12"/>
  <c r="K328" i="12"/>
  <c r="J328" i="12"/>
  <c r="I328" i="12"/>
  <c r="H328" i="12"/>
  <c r="G328" i="12"/>
  <c r="F328" i="12"/>
  <c r="E328" i="12"/>
  <c r="D328" i="12"/>
  <c r="C328" i="12"/>
  <c r="N327" i="12"/>
  <c r="Q327" i="12" s="1"/>
  <c r="M327" i="12"/>
  <c r="L327" i="12"/>
  <c r="K327" i="12"/>
  <c r="J327" i="12"/>
  <c r="I327" i="12"/>
  <c r="H327" i="12"/>
  <c r="G327" i="12"/>
  <c r="F327" i="12"/>
  <c r="E327" i="12"/>
  <c r="D327" i="12"/>
  <c r="C327" i="12"/>
  <c r="N326" i="12"/>
  <c r="Q326" i="12" s="1"/>
  <c r="M326" i="12"/>
  <c r="L326" i="12"/>
  <c r="K326" i="12"/>
  <c r="J326" i="12"/>
  <c r="I326" i="12"/>
  <c r="H326" i="12"/>
  <c r="G326" i="12"/>
  <c r="F326" i="12"/>
  <c r="E326" i="12"/>
  <c r="D326" i="12"/>
  <c r="C326" i="12"/>
  <c r="N325" i="12"/>
  <c r="Q325" i="12" s="1"/>
  <c r="M325" i="12"/>
  <c r="L325" i="12"/>
  <c r="K325" i="12"/>
  <c r="J325" i="12"/>
  <c r="I325" i="12"/>
  <c r="H325" i="12"/>
  <c r="G325" i="12"/>
  <c r="F325" i="12"/>
  <c r="E325" i="12"/>
  <c r="D325" i="12"/>
  <c r="C325" i="12"/>
  <c r="N324" i="12"/>
  <c r="Q324" i="12" s="1"/>
  <c r="M324" i="12"/>
  <c r="L324" i="12"/>
  <c r="K324" i="12"/>
  <c r="J324" i="12"/>
  <c r="I324" i="12"/>
  <c r="H324" i="12"/>
  <c r="G324" i="12"/>
  <c r="F324" i="12"/>
  <c r="E324" i="12"/>
  <c r="D324" i="12"/>
  <c r="C324" i="12"/>
  <c r="N323" i="12"/>
  <c r="Q323" i="12" s="1"/>
  <c r="M323" i="12"/>
  <c r="L323" i="12"/>
  <c r="K323" i="12"/>
  <c r="J323" i="12"/>
  <c r="I323" i="12"/>
  <c r="H323" i="12"/>
  <c r="G323" i="12"/>
  <c r="F323" i="12"/>
  <c r="E323" i="12"/>
  <c r="D323" i="12"/>
  <c r="C323" i="12"/>
  <c r="N322" i="12"/>
  <c r="Q322" i="12" s="1"/>
  <c r="M322" i="12"/>
  <c r="L322" i="12"/>
  <c r="K322" i="12"/>
  <c r="J322" i="12"/>
  <c r="I322" i="12"/>
  <c r="H322" i="12"/>
  <c r="G322" i="12"/>
  <c r="F322" i="12"/>
  <c r="E322" i="12"/>
  <c r="D322" i="12"/>
  <c r="C322" i="12"/>
  <c r="N321" i="12"/>
  <c r="Q321" i="12" s="1"/>
  <c r="M321" i="12"/>
  <c r="L321" i="12"/>
  <c r="K321" i="12"/>
  <c r="J321" i="12"/>
  <c r="I321" i="12"/>
  <c r="H321" i="12"/>
  <c r="G321" i="12"/>
  <c r="F321" i="12"/>
  <c r="E321" i="12"/>
  <c r="D321" i="12"/>
  <c r="C321" i="12"/>
  <c r="N320" i="12"/>
  <c r="Q320" i="12" s="1"/>
  <c r="M320" i="12"/>
  <c r="L320" i="12"/>
  <c r="K320" i="12"/>
  <c r="J320" i="12"/>
  <c r="I320" i="12"/>
  <c r="H320" i="12"/>
  <c r="G320" i="12"/>
  <c r="F320" i="12"/>
  <c r="E320" i="12"/>
  <c r="D320" i="12"/>
  <c r="C320" i="12"/>
  <c r="N319" i="12"/>
  <c r="Q319" i="12" s="1"/>
  <c r="M319" i="12"/>
  <c r="L319" i="12"/>
  <c r="K319" i="12"/>
  <c r="J319" i="12"/>
  <c r="I319" i="12"/>
  <c r="H319" i="12"/>
  <c r="G319" i="12"/>
  <c r="F319" i="12"/>
  <c r="E319" i="12"/>
  <c r="D319" i="12"/>
  <c r="C319" i="12"/>
  <c r="N318" i="12"/>
  <c r="Q318" i="12" s="1"/>
  <c r="M318" i="12"/>
  <c r="L318" i="12"/>
  <c r="K318" i="12"/>
  <c r="J318" i="12"/>
  <c r="I318" i="12"/>
  <c r="H318" i="12"/>
  <c r="G318" i="12"/>
  <c r="F318" i="12"/>
  <c r="E318" i="12"/>
  <c r="D318" i="12"/>
  <c r="C318" i="12"/>
  <c r="N317" i="12"/>
  <c r="Q317" i="12" s="1"/>
  <c r="M317" i="12"/>
  <c r="L317" i="12"/>
  <c r="K317" i="12"/>
  <c r="J317" i="12"/>
  <c r="I317" i="12"/>
  <c r="H317" i="12"/>
  <c r="G317" i="12"/>
  <c r="F317" i="12"/>
  <c r="E317" i="12"/>
  <c r="D317" i="12"/>
  <c r="C317" i="12"/>
  <c r="N316" i="12"/>
  <c r="Q316" i="12" s="1"/>
  <c r="M316" i="12"/>
  <c r="L316" i="12"/>
  <c r="K316" i="12"/>
  <c r="J316" i="12"/>
  <c r="I316" i="12"/>
  <c r="H316" i="12"/>
  <c r="G316" i="12"/>
  <c r="F316" i="12"/>
  <c r="E316" i="12"/>
  <c r="D316" i="12"/>
  <c r="C316" i="12"/>
  <c r="N315" i="12"/>
  <c r="Q315" i="12" s="1"/>
  <c r="M315" i="12"/>
  <c r="L315" i="12"/>
  <c r="K315" i="12"/>
  <c r="J315" i="12"/>
  <c r="I315" i="12"/>
  <c r="H315" i="12"/>
  <c r="G315" i="12"/>
  <c r="F315" i="12"/>
  <c r="E315" i="12"/>
  <c r="D315" i="12"/>
  <c r="C315" i="12"/>
  <c r="N314" i="12"/>
  <c r="Q314" i="12" s="1"/>
  <c r="M314" i="12"/>
  <c r="L314" i="12"/>
  <c r="K314" i="12"/>
  <c r="J314" i="12"/>
  <c r="I314" i="12"/>
  <c r="H314" i="12"/>
  <c r="G314" i="12"/>
  <c r="F314" i="12"/>
  <c r="E314" i="12"/>
  <c r="D314" i="12"/>
  <c r="C314" i="12"/>
  <c r="N313" i="12"/>
  <c r="Q313" i="12" s="1"/>
  <c r="M313" i="12"/>
  <c r="L313" i="12"/>
  <c r="K313" i="12"/>
  <c r="J313" i="12"/>
  <c r="I313" i="12"/>
  <c r="H313" i="12"/>
  <c r="G313" i="12"/>
  <c r="F313" i="12"/>
  <c r="E313" i="12"/>
  <c r="D313" i="12"/>
  <c r="C313" i="12"/>
  <c r="N312" i="12"/>
  <c r="Q312" i="12" s="1"/>
  <c r="M312" i="12"/>
  <c r="L312" i="12"/>
  <c r="K312" i="12"/>
  <c r="J312" i="12"/>
  <c r="I312" i="12"/>
  <c r="H312" i="12"/>
  <c r="G312" i="12"/>
  <c r="F312" i="12"/>
  <c r="E312" i="12"/>
  <c r="D312" i="12"/>
  <c r="C312" i="12"/>
  <c r="N311" i="12"/>
  <c r="Q311" i="12" s="1"/>
  <c r="M311" i="12"/>
  <c r="L311" i="12"/>
  <c r="K311" i="12"/>
  <c r="J311" i="12"/>
  <c r="I311" i="12"/>
  <c r="H311" i="12"/>
  <c r="G311" i="12"/>
  <c r="F311" i="12"/>
  <c r="E311" i="12"/>
  <c r="D311" i="12"/>
  <c r="C311" i="12"/>
  <c r="N310" i="12"/>
  <c r="Q310" i="12" s="1"/>
  <c r="M310" i="12"/>
  <c r="L310" i="12"/>
  <c r="K310" i="12"/>
  <c r="J310" i="12"/>
  <c r="I310" i="12"/>
  <c r="H310" i="12"/>
  <c r="G310" i="12"/>
  <c r="F310" i="12"/>
  <c r="E310" i="12"/>
  <c r="D310" i="12"/>
  <c r="C310" i="12"/>
  <c r="N309" i="12"/>
  <c r="Q309" i="12" s="1"/>
  <c r="M309" i="12"/>
  <c r="L309" i="12"/>
  <c r="K309" i="12"/>
  <c r="J309" i="12"/>
  <c r="I309" i="12"/>
  <c r="H309" i="12"/>
  <c r="G309" i="12"/>
  <c r="F309" i="12"/>
  <c r="E309" i="12"/>
  <c r="D309" i="12"/>
  <c r="C309" i="12"/>
  <c r="N308" i="12"/>
  <c r="Q308" i="12" s="1"/>
  <c r="M308" i="12"/>
  <c r="L308" i="12"/>
  <c r="K308" i="12"/>
  <c r="J308" i="12"/>
  <c r="I308" i="12"/>
  <c r="H308" i="12"/>
  <c r="G308" i="12"/>
  <c r="F308" i="12"/>
  <c r="E308" i="12"/>
  <c r="D308" i="12"/>
  <c r="C308" i="12"/>
  <c r="N307" i="12"/>
  <c r="Q307" i="12" s="1"/>
  <c r="M307" i="12"/>
  <c r="L307" i="12"/>
  <c r="K307" i="12"/>
  <c r="J307" i="12"/>
  <c r="I307" i="12"/>
  <c r="H307" i="12"/>
  <c r="G307" i="12"/>
  <c r="F307" i="12"/>
  <c r="E307" i="12"/>
  <c r="D307" i="12"/>
  <c r="C307" i="12"/>
  <c r="N306" i="12"/>
  <c r="Q306" i="12" s="1"/>
  <c r="M306" i="12"/>
  <c r="L306" i="12"/>
  <c r="K306" i="12"/>
  <c r="J306" i="12"/>
  <c r="I306" i="12"/>
  <c r="H306" i="12"/>
  <c r="G306" i="12"/>
  <c r="F306" i="12"/>
  <c r="E306" i="12"/>
  <c r="D306" i="12"/>
  <c r="C306" i="12"/>
  <c r="N305" i="12"/>
  <c r="Q305" i="12" s="1"/>
  <c r="M305" i="12"/>
  <c r="L305" i="12"/>
  <c r="K305" i="12"/>
  <c r="J305" i="12"/>
  <c r="I305" i="12"/>
  <c r="H305" i="12"/>
  <c r="G305" i="12"/>
  <c r="F305" i="12"/>
  <c r="E305" i="12"/>
  <c r="D305" i="12"/>
  <c r="C305" i="12"/>
  <c r="N304" i="12"/>
  <c r="Q304" i="12" s="1"/>
  <c r="M304" i="12"/>
  <c r="L304" i="12"/>
  <c r="K304" i="12"/>
  <c r="J304" i="12"/>
  <c r="I304" i="12"/>
  <c r="H304" i="12"/>
  <c r="G304" i="12"/>
  <c r="F304" i="12"/>
  <c r="E304" i="12"/>
  <c r="D304" i="12"/>
  <c r="C304" i="12"/>
  <c r="N303" i="12"/>
  <c r="Q303" i="12" s="1"/>
  <c r="M303" i="12"/>
  <c r="L303" i="12"/>
  <c r="K303" i="12"/>
  <c r="J303" i="12"/>
  <c r="I303" i="12"/>
  <c r="H303" i="12"/>
  <c r="G303" i="12"/>
  <c r="F303" i="12"/>
  <c r="E303" i="12"/>
  <c r="D303" i="12"/>
  <c r="C303" i="12"/>
  <c r="N302" i="12"/>
  <c r="Q302" i="12" s="1"/>
  <c r="M302" i="12"/>
  <c r="L302" i="12"/>
  <c r="K302" i="12"/>
  <c r="J302" i="12"/>
  <c r="I302" i="12"/>
  <c r="H302" i="12"/>
  <c r="G302" i="12"/>
  <c r="F302" i="12"/>
  <c r="E302" i="12"/>
  <c r="D302" i="12"/>
  <c r="C302" i="12"/>
  <c r="N301" i="12"/>
  <c r="Q301" i="12" s="1"/>
  <c r="M301" i="12"/>
  <c r="L301" i="12"/>
  <c r="K301" i="12"/>
  <c r="J301" i="12"/>
  <c r="I301" i="12"/>
  <c r="H301" i="12"/>
  <c r="G301" i="12"/>
  <c r="F301" i="12"/>
  <c r="E301" i="12"/>
  <c r="D301" i="12"/>
  <c r="C301" i="12"/>
  <c r="N300" i="12"/>
  <c r="Q300" i="12" s="1"/>
  <c r="M300" i="12"/>
  <c r="L300" i="12"/>
  <c r="K300" i="12"/>
  <c r="J300" i="12"/>
  <c r="I300" i="12"/>
  <c r="H300" i="12"/>
  <c r="G300" i="12"/>
  <c r="F300" i="12"/>
  <c r="E300" i="12"/>
  <c r="D300" i="12"/>
  <c r="C300" i="12"/>
  <c r="N299" i="12"/>
  <c r="Q299" i="12" s="1"/>
  <c r="M299" i="12"/>
  <c r="L299" i="12"/>
  <c r="K299" i="12"/>
  <c r="J299" i="12"/>
  <c r="I299" i="12"/>
  <c r="H299" i="12"/>
  <c r="G299" i="12"/>
  <c r="F299" i="12"/>
  <c r="E299" i="12"/>
  <c r="D299" i="12"/>
  <c r="C299" i="12"/>
  <c r="N298" i="12"/>
  <c r="Q298" i="12" s="1"/>
  <c r="M298" i="12"/>
  <c r="L298" i="12"/>
  <c r="K298" i="12"/>
  <c r="J298" i="12"/>
  <c r="I298" i="12"/>
  <c r="H298" i="12"/>
  <c r="G298" i="12"/>
  <c r="F298" i="12"/>
  <c r="E298" i="12"/>
  <c r="D298" i="12"/>
  <c r="C298" i="12"/>
  <c r="N297" i="12"/>
  <c r="Q297" i="12" s="1"/>
  <c r="M297" i="12"/>
  <c r="L297" i="12"/>
  <c r="K297" i="12"/>
  <c r="J297" i="12"/>
  <c r="I297" i="12"/>
  <c r="H297" i="12"/>
  <c r="G297" i="12"/>
  <c r="F297" i="12"/>
  <c r="E297" i="12"/>
  <c r="D297" i="12"/>
  <c r="C297" i="12"/>
  <c r="N296" i="12"/>
  <c r="Q296" i="12" s="1"/>
  <c r="M296" i="12"/>
  <c r="L296" i="12"/>
  <c r="K296" i="12"/>
  <c r="J296" i="12"/>
  <c r="I296" i="12"/>
  <c r="H296" i="12"/>
  <c r="G296" i="12"/>
  <c r="F296" i="12"/>
  <c r="E296" i="12"/>
  <c r="D296" i="12"/>
  <c r="C296" i="12"/>
  <c r="N295" i="12"/>
  <c r="Q295" i="12" s="1"/>
  <c r="M295" i="12"/>
  <c r="L295" i="12"/>
  <c r="K295" i="12"/>
  <c r="J295" i="12"/>
  <c r="I295" i="12"/>
  <c r="H295" i="12"/>
  <c r="G295" i="12"/>
  <c r="F295" i="12"/>
  <c r="E295" i="12"/>
  <c r="D295" i="12"/>
  <c r="C295" i="12"/>
  <c r="N294" i="12"/>
  <c r="Q294" i="12" s="1"/>
  <c r="M294" i="12"/>
  <c r="L294" i="12"/>
  <c r="K294" i="12"/>
  <c r="J294" i="12"/>
  <c r="I294" i="12"/>
  <c r="H294" i="12"/>
  <c r="G294" i="12"/>
  <c r="F294" i="12"/>
  <c r="E294" i="12"/>
  <c r="D294" i="12"/>
  <c r="C294" i="12"/>
  <c r="N293" i="12"/>
  <c r="Q293" i="12" s="1"/>
  <c r="M293" i="12"/>
  <c r="L293" i="12"/>
  <c r="K293" i="12"/>
  <c r="J293" i="12"/>
  <c r="I293" i="12"/>
  <c r="H293" i="12"/>
  <c r="G293" i="12"/>
  <c r="F293" i="12"/>
  <c r="E293" i="12"/>
  <c r="D293" i="12"/>
  <c r="C293" i="12"/>
  <c r="N292" i="12"/>
  <c r="Q292" i="12" s="1"/>
  <c r="M292" i="12"/>
  <c r="L292" i="12"/>
  <c r="K292" i="12"/>
  <c r="J292" i="12"/>
  <c r="I292" i="12"/>
  <c r="H292" i="12"/>
  <c r="G292" i="12"/>
  <c r="F292" i="12"/>
  <c r="E292" i="12"/>
  <c r="D292" i="12"/>
  <c r="C292" i="12"/>
  <c r="N291" i="12"/>
  <c r="Q291" i="12" s="1"/>
  <c r="M291" i="12"/>
  <c r="L291" i="12"/>
  <c r="K291" i="12"/>
  <c r="J291" i="12"/>
  <c r="I291" i="12"/>
  <c r="H291" i="12"/>
  <c r="G291" i="12"/>
  <c r="F291" i="12"/>
  <c r="E291" i="12"/>
  <c r="D291" i="12"/>
  <c r="C291" i="12"/>
  <c r="N290" i="12"/>
  <c r="Q290" i="12" s="1"/>
  <c r="M290" i="12"/>
  <c r="L290" i="12"/>
  <c r="K290" i="12"/>
  <c r="J290" i="12"/>
  <c r="I290" i="12"/>
  <c r="H290" i="12"/>
  <c r="G290" i="12"/>
  <c r="F290" i="12"/>
  <c r="E290" i="12"/>
  <c r="D290" i="12"/>
  <c r="C290" i="12"/>
  <c r="N289" i="12"/>
  <c r="Q289" i="12" s="1"/>
  <c r="M289" i="12"/>
  <c r="L289" i="12"/>
  <c r="K289" i="12"/>
  <c r="J289" i="12"/>
  <c r="I289" i="12"/>
  <c r="H289" i="12"/>
  <c r="G289" i="12"/>
  <c r="F289" i="12"/>
  <c r="E289" i="12"/>
  <c r="D289" i="12"/>
  <c r="C289" i="12"/>
  <c r="N288" i="12"/>
  <c r="Q288" i="12" s="1"/>
  <c r="M288" i="12"/>
  <c r="L288" i="12"/>
  <c r="K288" i="12"/>
  <c r="J288" i="12"/>
  <c r="I288" i="12"/>
  <c r="H288" i="12"/>
  <c r="G288" i="12"/>
  <c r="F288" i="12"/>
  <c r="E288" i="12"/>
  <c r="D288" i="12"/>
  <c r="C288" i="12"/>
  <c r="N287" i="12"/>
  <c r="Q287" i="12" s="1"/>
  <c r="M287" i="12"/>
  <c r="L287" i="12"/>
  <c r="K287" i="12"/>
  <c r="J287" i="12"/>
  <c r="I287" i="12"/>
  <c r="H287" i="12"/>
  <c r="G287" i="12"/>
  <c r="F287" i="12"/>
  <c r="E287" i="12"/>
  <c r="D287" i="12"/>
  <c r="C287" i="12"/>
  <c r="N286" i="12"/>
  <c r="Q286" i="12" s="1"/>
  <c r="M286" i="12"/>
  <c r="L286" i="12"/>
  <c r="K286" i="12"/>
  <c r="J286" i="12"/>
  <c r="I286" i="12"/>
  <c r="H286" i="12"/>
  <c r="G286" i="12"/>
  <c r="F286" i="12"/>
  <c r="E286" i="12"/>
  <c r="D286" i="12"/>
  <c r="C286" i="12"/>
  <c r="N285" i="12"/>
  <c r="Q285" i="12" s="1"/>
  <c r="M285" i="12"/>
  <c r="L285" i="12"/>
  <c r="K285" i="12"/>
  <c r="J285" i="12"/>
  <c r="I285" i="12"/>
  <c r="H285" i="12"/>
  <c r="G285" i="12"/>
  <c r="F285" i="12"/>
  <c r="E285" i="12"/>
  <c r="D285" i="12"/>
  <c r="C285" i="12"/>
  <c r="N284" i="12"/>
  <c r="Q284" i="12" s="1"/>
  <c r="M284" i="12"/>
  <c r="L284" i="12"/>
  <c r="K284" i="12"/>
  <c r="J284" i="12"/>
  <c r="I284" i="12"/>
  <c r="H284" i="12"/>
  <c r="G284" i="12"/>
  <c r="F284" i="12"/>
  <c r="E284" i="12"/>
  <c r="D284" i="12"/>
  <c r="C284" i="12"/>
  <c r="N283" i="12"/>
  <c r="Q283" i="12" s="1"/>
  <c r="M283" i="12"/>
  <c r="L283" i="12"/>
  <c r="K283" i="12"/>
  <c r="J283" i="12"/>
  <c r="I283" i="12"/>
  <c r="H283" i="12"/>
  <c r="G283" i="12"/>
  <c r="F283" i="12"/>
  <c r="E283" i="12"/>
  <c r="D283" i="12"/>
  <c r="C283" i="12"/>
  <c r="N282" i="12"/>
  <c r="Q282" i="12" s="1"/>
  <c r="M282" i="12"/>
  <c r="L282" i="12"/>
  <c r="K282" i="12"/>
  <c r="J282" i="12"/>
  <c r="I282" i="12"/>
  <c r="H282" i="12"/>
  <c r="G282" i="12"/>
  <c r="F282" i="12"/>
  <c r="E282" i="12"/>
  <c r="D282" i="12"/>
  <c r="C282" i="12"/>
  <c r="N281" i="12"/>
  <c r="Q281" i="12" s="1"/>
  <c r="M281" i="12"/>
  <c r="L281" i="12"/>
  <c r="K281" i="12"/>
  <c r="J281" i="12"/>
  <c r="I281" i="12"/>
  <c r="H281" i="12"/>
  <c r="G281" i="12"/>
  <c r="F281" i="12"/>
  <c r="E281" i="12"/>
  <c r="D281" i="12"/>
  <c r="C281" i="12"/>
  <c r="N280" i="12"/>
  <c r="Q280" i="12" s="1"/>
  <c r="M280" i="12"/>
  <c r="L280" i="12"/>
  <c r="K280" i="12"/>
  <c r="J280" i="12"/>
  <c r="I280" i="12"/>
  <c r="H280" i="12"/>
  <c r="G280" i="12"/>
  <c r="F280" i="12"/>
  <c r="E280" i="12"/>
  <c r="D280" i="12"/>
  <c r="C280" i="12"/>
  <c r="N279" i="12"/>
  <c r="Q279" i="12" s="1"/>
  <c r="M279" i="12"/>
  <c r="L279" i="12"/>
  <c r="K279" i="12"/>
  <c r="J279" i="12"/>
  <c r="I279" i="12"/>
  <c r="H279" i="12"/>
  <c r="G279" i="12"/>
  <c r="F279" i="12"/>
  <c r="E279" i="12"/>
  <c r="D279" i="12"/>
  <c r="C279" i="12"/>
  <c r="N278" i="12"/>
  <c r="Q278" i="12" s="1"/>
  <c r="M278" i="12"/>
  <c r="L278" i="12"/>
  <c r="K278" i="12"/>
  <c r="J278" i="12"/>
  <c r="I278" i="12"/>
  <c r="H278" i="12"/>
  <c r="G278" i="12"/>
  <c r="F278" i="12"/>
  <c r="E278" i="12"/>
  <c r="D278" i="12"/>
  <c r="C278" i="12"/>
  <c r="N277" i="12"/>
  <c r="Q277" i="12" s="1"/>
  <c r="M277" i="12"/>
  <c r="L277" i="12"/>
  <c r="K277" i="12"/>
  <c r="J277" i="12"/>
  <c r="I277" i="12"/>
  <c r="H277" i="12"/>
  <c r="G277" i="12"/>
  <c r="F277" i="12"/>
  <c r="E277" i="12"/>
  <c r="D277" i="12"/>
  <c r="C277" i="12"/>
  <c r="N276" i="12"/>
  <c r="Q276" i="12" s="1"/>
  <c r="M276" i="12"/>
  <c r="L276" i="12"/>
  <c r="K276" i="12"/>
  <c r="J276" i="12"/>
  <c r="I276" i="12"/>
  <c r="H276" i="12"/>
  <c r="G276" i="12"/>
  <c r="F276" i="12"/>
  <c r="E276" i="12"/>
  <c r="D276" i="12"/>
  <c r="C276" i="12"/>
  <c r="N275" i="12"/>
  <c r="Q275" i="12" s="1"/>
  <c r="M275" i="12"/>
  <c r="L275" i="12"/>
  <c r="K275" i="12"/>
  <c r="J275" i="12"/>
  <c r="I275" i="12"/>
  <c r="H275" i="12"/>
  <c r="G275" i="12"/>
  <c r="F275" i="12"/>
  <c r="E275" i="12"/>
  <c r="D275" i="12"/>
  <c r="C275" i="12"/>
  <c r="N274" i="12"/>
  <c r="Q274" i="12" s="1"/>
  <c r="M274" i="12"/>
  <c r="L274" i="12"/>
  <c r="K274" i="12"/>
  <c r="J274" i="12"/>
  <c r="I274" i="12"/>
  <c r="H274" i="12"/>
  <c r="G274" i="12"/>
  <c r="F274" i="12"/>
  <c r="E274" i="12"/>
  <c r="D274" i="12"/>
  <c r="C274" i="12"/>
  <c r="N273" i="12"/>
  <c r="Q273" i="12" s="1"/>
  <c r="M273" i="12"/>
  <c r="L273" i="12"/>
  <c r="K273" i="12"/>
  <c r="J273" i="12"/>
  <c r="I273" i="12"/>
  <c r="H273" i="12"/>
  <c r="G273" i="12"/>
  <c r="F273" i="12"/>
  <c r="E273" i="12"/>
  <c r="D273" i="12"/>
  <c r="C273" i="12"/>
  <c r="N272" i="12"/>
  <c r="Q272" i="12" s="1"/>
  <c r="M272" i="12"/>
  <c r="L272" i="12"/>
  <c r="K272" i="12"/>
  <c r="J272" i="12"/>
  <c r="I272" i="12"/>
  <c r="H272" i="12"/>
  <c r="G272" i="12"/>
  <c r="F272" i="12"/>
  <c r="E272" i="12"/>
  <c r="D272" i="12"/>
  <c r="C272" i="12"/>
  <c r="N271" i="12"/>
  <c r="Q271" i="12" s="1"/>
  <c r="M271" i="12"/>
  <c r="L271" i="12"/>
  <c r="K271" i="12"/>
  <c r="J271" i="12"/>
  <c r="I271" i="12"/>
  <c r="H271" i="12"/>
  <c r="G271" i="12"/>
  <c r="F271" i="12"/>
  <c r="E271" i="12"/>
  <c r="D271" i="12"/>
  <c r="C271" i="12"/>
  <c r="N270" i="12"/>
  <c r="Q270" i="12" s="1"/>
  <c r="M270" i="12"/>
  <c r="L270" i="12"/>
  <c r="K270" i="12"/>
  <c r="J270" i="12"/>
  <c r="I270" i="12"/>
  <c r="H270" i="12"/>
  <c r="G270" i="12"/>
  <c r="F270" i="12"/>
  <c r="E270" i="12"/>
  <c r="D270" i="12"/>
  <c r="C270" i="12"/>
  <c r="N269" i="12"/>
  <c r="Q269" i="12" s="1"/>
  <c r="M269" i="12"/>
  <c r="L269" i="12"/>
  <c r="K269" i="12"/>
  <c r="J269" i="12"/>
  <c r="I269" i="12"/>
  <c r="H269" i="12"/>
  <c r="G269" i="12"/>
  <c r="F269" i="12"/>
  <c r="E269" i="12"/>
  <c r="D269" i="12"/>
  <c r="C269" i="12"/>
  <c r="N268" i="12"/>
  <c r="Q268" i="12" s="1"/>
  <c r="M268" i="12"/>
  <c r="L268" i="12"/>
  <c r="K268" i="12"/>
  <c r="J268" i="12"/>
  <c r="I268" i="12"/>
  <c r="H268" i="12"/>
  <c r="G268" i="12"/>
  <c r="F268" i="12"/>
  <c r="E268" i="12"/>
  <c r="D268" i="12"/>
  <c r="C268" i="12"/>
  <c r="N267" i="12"/>
  <c r="Q267" i="12" s="1"/>
  <c r="M267" i="12"/>
  <c r="L267" i="12"/>
  <c r="K267" i="12"/>
  <c r="J267" i="12"/>
  <c r="I267" i="12"/>
  <c r="H267" i="12"/>
  <c r="G267" i="12"/>
  <c r="F267" i="12"/>
  <c r="E267" i="12"/>
  <c r="D267" i="12"/>
  <c r="C267" i="12"/>
  <c r="N266" i="12"/>
  <c r="Q266" i="12" s="1"/>
  <c r="M266" i="12"/>
  <c r="L266" i="12"/>
  <c r="K266" i="12"/>
  <c r="J266" i="12"/>
  <c r="I266" i="12"/>
  <c r="H266" i="12"/>
  <c r="G266" i="12"/>
  <c r="F266" i="12"/>
  <c r="E266" i="12"/>
  <c r="D266" i="12"/>
  <c r="C266" i="12"/>
  <c r="N265" i="12"/>
  <c r="Q265" i="12" s="1"/>
  <c r="M265" i="12"/>
  <c r="L265" i="12"/>
  <c r="K265" i="12"/>
  <c r="J265" i="12"/>
  <c r="I265" i="12"/>
  <c r="H265" i="12"/>
  <c r="G265" i="12"/>
  <c r="F265" i="12"/>
  <c r="E265" i="12"/>
  <c r="D265" i="12"/>
  <c r="C265" i="12"/>
  <c r="N264" i="12"/>
  <c r="Q264" i="12" s="1"/>
  <c r="M264" i="12"/>
  <c r="L264" i="12"/>
  <c r="K264" i="12"/>
  <c r="J264" i="12"/>
  <c r="I264" i="12"/>
  <c r="H264" i="12"/>
  <c r="G264" i="12"/>
  <c r="F264" i="12"/>
  <c r="E264" i="12"/>
  <c r="D264" i="12"/>
  <c r="C264" i="12"/>
  <c r="N263" i="12"/>
  <c r="Q263" i="12" s="1"/>
  <c r="M263" i="12"/>
  <c r="L263" i="12"/>
  <c r="K263" i="12"/>
  <c r="J263" i="12"/>
  <c r="I263" i="12"/>
  <c r="H263" i="12"/>
  <c r="G263" i="12"/>
  <c r="F263" i="12"/>
  <c r="E263" i="12"/>
  <c r="D263" i="12"/>
  <c r="C263" i="12"/>
  <c r="N262" i="12"/>
  <c r="Q262" i="12" s="1"/>
  <c r="M262" i="12"/>
  <c r="L262" i="12"/>
  <c r="K262" i="12"/>
  <c r="J262" i="12"/>
  <c r="I262" i="12"/>
  <c r="H262" i="12"/>
  <c r="G262" i="12"/>
  <c r="F262" i="12"/>
  <c r="E262" i="12"/>
  <c r="D262" i="12"/>
  <c r="C262" i="12"/>
  <c r="N261" i="12"/>
  <c r="Q261" i="12" s="1"/>
  <c r="M261" i="12"/>
  <c r="L261" i="12"/>
  <c r="K261" i="12"/>
  <c r="J261" i="12"/>
  <c r="I261" i="12"/>
  <c r="H261" i="12"/>
  <c r="G261" i="12"/>
  <c r="F261" i="12"/>
  <c r="E261" i="12"/>
  <c r="D261" i="12"/>
  <c r="C261" i="12"/>
  <c r="N260" i="12"/>
  <c r="Q260" i="12" s="1"/>
  <c r="M260" i="12"/>
  <c r="L260" i="12"/>
  <c r="K260" i="12"/>
  <c r="J260" i="12"/>
  <c r="I260" i="12"/>
  <c r="H260" i="12"/>
  <c r="G260" i="12"/>
  <c r="F260" i="12"/>
  <c r="E260" i="12"/>
  <c r="D260" i="12"/>
  <c r="C260" i="12"/>
  <c r="N259" i="12"/>
  <c r="Q259" i="12" s="1"/>
  <c r="M259" i="12"/>
  <c r="L259" i="12"/>
  <c r="K259" i="12"/>
  <c r="J259" i="12"/>
  <c r="I259" i="12"/>
  <c r="H259" i="12"/>
  <c r="G259" i="12"/>
  <c r="F259" i="12"/>
  <c r="E259" i="12"/>
  <c r="D259" i="12"/>
  <c r="C259" i="12"/>
  <c r="N258" i="12"/>
  <c r="Q258" i="12" s="1"/>
  <c r="M258" i="12"/>
  <c r="L258" i="12"/>
  <c r="K258" i="12"/>
  <c r="J258" i="12"/>
  <c r="I258" i="12"/>
  <c r="H258" i="12"/>
  <c r="G258" i="12"/>
  <c r="F258" i="12"/>
  <c r="E258" i="12"/>
  <c r="D258" i="12"/>
  <c r="C258" i="12"/>
  <c r="N257" i="12"/>
  <c r="Q257" i="12" s="1"/>
  <c r="M257" i="12"/>
  <c r="L257" i="12"/>
  <c r="K257" i="12"/>
  <c r="J257" i="12"/>
  <c r="I257" i="12"/>
  <c r="H257" i="12"/>
  <c r="G257" i="12"/>
  <c r="F257" i="12"/>
  <c r="E257" i="12"/>
  <c r="D257" i="12"/>
  <c r="C257" i="12"/>
  <c r="N256" i="12"/>
  <c r="Q256" i="12" s="1"/>
  <c r="M256" i="12"/>
  <c r="L256" i="12"/>
  <c r="K256" i="12"/>
  <c r="J256" i="12"/>
  <c r="I256" i="12"/>
  <c r="H256" i="12"/>
  <c r="G256" i="12"/>
  <c r="F256" i="12"/>
  <c r="E256" i="12"/>
  <c r="D256" i="12"/>
  <c r="C256" i="12"/>
  <c r="N255" i="12"/>
  <c r="Q255" i="12" s="1"/>
  <c r="M255" i="12"/>
  <c r="L255" i="12"/>
  <c r="K255" i="12"/>
  <c r="J255" i="12"/>
  <c r="I255" i="12"/>
  <c r="H255" i="12"/>
  <c r="G255" i="12"/>
  <c r="F255" i="12"/>
  <c r="E255" i="12"/>
  <c r="D255" i="12"/>
  <c r="C255" i="12"/>
  <c r="N254" i="12"/>
  <c r="Q254" i="12" s="1"/>
  <c r="M254" i="12"/>
  <c r="L254" i="12"/>
  <c r="K254" i="12"/>
  <c r="J254" i="12"/>
  <c r="I254" i="12"/>
  <c r="H254" i="12"/>
  <c r="G254" i="12"/>
  <c r="F254" i="12"/>
  <c r="E254" i="12"/>
  <c r="D254" i="12"/>
  <c r="C254" i="12"/>
  <c r="N253" i="12"/>
  <c r="Q253" i="12" s="1"/>
  <c r="M253" i="12"/>
  <c r="L253" i="12"/>
  <c r="K253" i="12"/>
  <c r="J253" i="12"/>
  <c r="I253" i="12"/>
  <c r="H253" i="12"/>
  <c r="G253" i="12"/>
  <c r="F253" i="12"/>
  <c r="E253" i="12"/>
  <c r="D253" i="12"/>
  <c r="C253" i="12"/>
  <c r="N252" i="12"/>
  <c r="Q252" i="12" s="1"/>
  <c r="M252" i="12"/>
  <c r="L252" i="12"/>
  <c r="K252" i="12"/>
  <c r="J252" i="12"/>
  <c r="I252" i="12"/>
  <c r="H252" i="12"/>
  <c r="G252" i="12"/>
  <c r="F252" i="12"/>
  <c r="E252" i="12"/>
  <c r="D252" i="12"/>
  <c r="C252" i="12"/>
  <c r="N251" i="12"/>
  <c r="Q251" i="12" s="1"/>
  <c r="M251" i="12"/>
  <c r="L251" i="12"/>
  <c r="K251" i="12"/>
  <c r="J251" i="12"/>
  <c r="I251" i="12"/>
  <c r="H251" i="12"/>
  <c r="G251" i="12"/>
  <c r="F251" i="12"/>
  <c r="E251" i="12"/>
  <c r="D251" i="12"/>
  <c r="C251" i="12"/>
  <c r="N250" i="12"/>
  <c r="Q250" i="12" s="1"/>
  <c r="M250" i="12"/>
  <c r="L250" i="12"/>
  <c r="K250" i="12"/>
  <c r="J250" i="12"/>
  <c r="I250" i="12"/>
  <c r="H250" i="12"/>
  <c r="G250" i="12"/>
  <c r="F250" i="12"/>
  <c r="E250" i="12"/>
  <c r="D250" i="12"/>
  <c r="C250" i="12"/>
  <c r="N249" i="12"/>
  <c r="Q249" i="12" s="1"/>
  <c r="M249" i="12"/>
  <c r="L249" i="12"/>
  <c r="K249" i="12"/>
  <c r="J249" i="12"/>
  <c r="I249" i="12"/>
  <c r="H249" i="12"/>
  <c r="G249" i="12"/>
  <c r="F249" i="12"/>
  <c r="E249" i="12"/>
  <c r="D249" i="12"/>
  <c r="C249" i="12"/>
  <c r="N248" i="12"/>
  <c r="Q248" i="12" s="1"/>
  <c r="M248" i="12"/>
  <c r="L248" i="12"/>
  <c r="K248" i="12"/>
  <c r="J248" i="12"/>
  <c r="I248" i="12"/>
  <c r="H248" i="12"/>
  <c r="G248" i="12"/>
  <c r="F248" i="12"/>
  <c r="E248" i="12"/>
  <c r="D248" i="12"/>
  <c r="C248" i="12"/>
  <c r="N247" i="12"/>
  <c r="Q247" i="12" s="1"/>
  <c r="M247" i="12"/>
  <c r="L247" i="12"/>
  <c r="K247" i="12"/>
  <c r="J247" i="12"/>
  <c r="I247" i="12"/>
  <c r="H247" i="12"/>
  <c r="G247" i="12"/>
  <c r="F247" i="12"/>
  <c r="E247" i="12"/>
  <c r="D247" i="12"/>
  <c r="C247" i="12"/>
  <c r="N246" i="12"/>
  <c r="Q246" i="12" s="1"/>
  <c r="M246" i="12"/>
  <c r="L246" i="12"/>
  <c r="K246" i="12"/>
  <c r="J246" i="12"/>
  <c r="I246" i="12"/>
  <c r="H246" i="12"/>
  <c r="G246" i="12"/>
  <c r="F246" i="12"/>
  <c r="E246" i="12"/>
  <c r="D246" i="12"/>
  <c r="C246" i="12"/>
  <c r="N245" i="12"/>
  <c r="Q245" i="12" s="1"/>
  <c r="M245" i="12"/>
  <c r="L245" i="12"/>
  <c r="K245" i="12"/>
  <c r="J245" i="12"/>
  <c r="I245" i="12"/>
  <c r="H245" i="12"/>
  <c r="G245" i="12"/>
  <c r="F245" i="12"/>
  <c r="E245" i="12"/>
  <c r="D245" i="12"/>
  <c r="C245" i="12"/>
  <c r="N244" i="12"/>
  <c r="Q244" i="12" s="1"/>
  <c r="M244" i="12"/>
  <c r="L244" i="12"/>
  <c r="K244" i="12"/>
  <c r="J244" i="12"/>
  <c r="I244" i="12"/>
  <c r="H244" i="12"/>
  <c r="G244" i="12"/>
  <c r="F244" i="12"/>
  <c r="E244" i="12"/>
  <c r="D244" i="12"/>
  <c r="C244" i="12"/>
  <c r="N243" i="12"/>
  <c r="Q243" i="12" s="1"/>
  <c r="M243" i="12"/>
  <c r="L243" i="12"/>
  <c r="K243" i="12"/>
  <c r="J243" i="12"/>
  <c r="I243" i="12"/>
  <c r="H243" i="12"/>
  <c r="G243" i="12"/>
  <c r="F243" i="12"/>
  <c r="E243" i="12"/>
  <c r="D243" i="12"/>
  <c r="C243" i="12"/>
  <c r="N242" i="12"/>
  <c r="Q242" i="12" s="1"/>
  <c r="M242" i="12"/>
  <c r="L242" i="12"/>
  <c r="K242" i="12"/>
  <c r="J242" i="12"/>
  <c r="I242" i="12"/>
  <c r="H242" i="12"/>
  <c r="G242" i="12"/>
  <c r="F242" i="12"/>
  <c r="E242" i="12"/>
  <c r="D242" i="12"/>
  <c r="C242" i="12"/>
  <c r="N241" i="12"/>
  <c r="Q241" i="12" s="1"/>
  <c r="M241" i="12"/>
  <c r="L241" i="12"/>
  <c r="K241" i="12"/>
  <c r="J241" i="12"/>
  <c r="I241" i="12"/>
  <c r="H241" i="12"/>
  <c r="G241" i="12"/>
  <c r="F241" i="12"/>
  <c r="E241" i="12"/>
  <c r="D241" i="12"/>
  <c r="C241" i="12"/>
  <c r="N240" i="12"/>
  <c r="Q240" i="12" s="1"/>
  <c r="M240" i="12"/>
  <c r="L240" i="12"/>
  <c r="K240" i="12"/>
  <c r="J240" i="12"/>
  <c r="I240" i="12"/>
  <c r="H240" i="12"/>
  <c r="G240" i="12"/>
  <c r="F240" i="12"/>
  <c r="E240" i="12"/>
  <c r="D240" i="12"/>
  <c r="C240" i="12"/>
  <c r="N239" i="12"/>
  <c r="Q239" i="12" s="1"/>
  <c r="M239" i="12"/>
  <c r="L239" i="12"/>
  <c r="K239" i="12"/>
  <c r="J239" i="12"/>
  <c r="I239" i="12"/>
  <c r="H239" i="12"/>
  <c r="G239" i="12"/>
  <c r="F239" i="12"/>
  <c r="E239" i="12"/>
  <c r="D239" i="12"/>
  <c r="C239" i="12"/>
  <c r="N238" i="12"/>
  <c r="Q238" i="12" s="1"/>
  <c r="M238" i="12"/>
  <c r="L238" i="12"/>
  <c r="K238" i="12"/>
  <c r="J238" i="12"/>
  <c r="I238" i="12"/>
  <c r="H238" i="12"/>
  <c r="G238" i="12"/>
  <c r="F238" i="12"/>
  <c r="E238" i="12"/>
  <c r="D238" i="12"/>
  <c r="C238" i="12"/>
  <c r="N237" i="12"/>
  <c r="Q237" i="12" s="1"/>
  <c r="M237" i="12"/>
  <c r="L237" i="12"/>
  <c r="K237" i="12"/>
  <c r="J237" i="12"/>
  <c r="I237" i="12"/>
  <c r="H237" i="12"/>
  <c r="G237" i="12"/>
  <c r="F237" i="12"/>
  <c r="E237" i="12"/>
  <c r="D237" i="12"/>
  <c r="C237" i="12"/>
  <c r="N236" i="12"/>
  <c r="Q236" i="12" s="1"/>
  <c r="M236" i="12"/>
  <c r="L236" i="12"/>
  <c r="K236" i="12"/>
  <c r="J236" i="12"/>
  <c r="I236" i="12"/>
  <c r="H236" i="12"/>
  <c r="G236" i="12"/>
  <c r="F236" i="12"/>
  <c r="E236" i="12"/>
  <c r="D236" i="12"/>
  <c r="C236" i="12"/>
  <c r="N235" i="12"/>
  <c r="Q235" i="12" s="1"/>
  <c r="M235" i="12"/>
  <c r="L235" i="12"/>
  <c r="K235" i="12"/>
  <c r="J235" i="12"/>
  <c r="I235" i="12"/>
  <c r="H235" i="12"/>
  <c r="G235" i="12"/>
  <c r="F235" i="12"/>
  <c r="E235" i="12"/>
  <c r="D235" i="12"/>
  <c r="C235" i="12"/>
  <c r="N234" i="12"/>
  <c r="Q234" i="12" s="1"/>
  <c r="M234" i="12"/>
  <c r="L234" i="12"/>
  <c r="K234" i="12"/>
  <c r="J234" i="12"/>
  <c r="I234" i="12"/>
  <c r="H234" i="12"/>
  <c r="G234" i="12"/>
  <c r="F234" i="12"/>
  <c r="E234" i="12"/>
  <c r="D234" i="12"/>
  <c r="C234" i="12"/>
  <c r="N233" i="12"/>
  <c r="Q233" i="12" s="1"/>
  <c r="M233" i="12"/>
  <c r="L233" i="12"/>
  <c r="K233" i="12"/>
  <c r="J233" i="12"/>
  <c r="I233" i="12"/>
  <c r="H233" i="12"/>
  <c r="G233" i="12"/>
  <c r="F233" i="12"/>
  <c r="E233" i="12"/>
  <c r="D233" i="12"/>
  <c r="C233" i="12"/>
  <c r="N232" i="12"/>
  <c r="Q232" i="12" s="1"/>
  <c r="M232" i="12"/>
  <c r="L232" i="12"/>
  <c r="K232" i="12"/>
  <c r="J232" i="12"/>
  <c r="I232" i="12"/>
  <c r="H232" i="12"/>
  <c r="G232" i="12"/>
  <c r="F232" i="12"/>
  <c r="E232" i="12"/>
  <c r="D232" i="12"/>
  <c r="C232" i="12"/>
  <c r="N221" i="12"/>
  <c r="Q221" i="12" s="1"/>
  <c r="M221" i="12"/>
  <c r="L221" i="12"/>
  <c r="K221" i="12"/>
  <c r="J221" i="12"/>
  <c r="I221" i="12"/>
  <c r="H221" i="12"/>
  <c r="G221" i="12"/>
  <c r="F221" i="12"/>
  <c r="E221" i="12"/>
  <c r="D221" i="12"/>
  <c r="C221" i="12"/>
  <c r="N220" i="12"/>
  <c r="Q220" i="12" s="1"/>
  <c r="M220" i="12"/>
  <c r="L220" i="12"/>
  <c r="K220" i="12"/>
  <c r="J220" i="12"/>
  <c r="I220" i="12"/>
  <c r="H220" i="12"/>
  <c r="G220" i="12"/>
  <c r="F220" i="12"/>
  <c r="E220" i="12"/>
  <c r="D220" i="12"/>
  <c r="C220" i="12"/>
  <c r="N219" i="12"/>
  <c r="Q219" i="12" s="1"/>
  <c r="M219" i="12"/>
  <c r="L219" i="12"/>
  <c r="K219" i="12"/>
  <c r="J219" i="12"/>
  <c r="I219" i="12"/>
  <c r="H219" i="12"/>
  <c r="G219" i="12"/>
  <c r="F219" i="12"/>
  <c r="E219" i="12"/>
  <c r="D219" i="12"/>
  <c r="C219" i="12"/>
  <c r="N218" i="12"/>
  <c r="Q218" i="12" s="1"/>
  <c r="M218" i="12"/>
  <c r="L218" i="12"/>
  <c r="K218" i="12"/>
  <c r="J218" i="12"/>
  <c r="I218" i="12"/>
  <c r="H218" i="12"/>
  <c r="G218" i="12"/>
  <c r="F218" i="12"/>
  <c r="E218" i="12"/>
  <c r="D218" i="12"/>
  <c r="C218" i="12"/>
  <c r="N217" i="12"/>
  <c r="Q217" i="12" s="1"/>
  <c r="M217" i="12"/>
  <c r="L217" i="12"/>
  <c r="K217" i="12"/>
  <c r="J217" i="12"/>
  <c r="I217" i="12"/>
  <c r="H217" i="12"/>
  <c r="G217" i="12"/>
  <c r="F217" i="12"/>
  <c r="E217" i="12"/>
  <c r="D217" i="12"/>
  <c r="C217" i="12"/>
  <c r="N216" i="12"/>
  <c r="Q216" i="12" s="1"/>
  <c r="M216" i="12"/>
  <c r="L216" i="12"/>
  <c r="K216" i="12"/>
  <c r="J216" i="12"/>
  <c r="I216" i="12"/>
  <c r="H216" i="12"/>
  <c r="G216" i="12"/>
  <c r="F216" i="12"/>
  <c r="E216" i="12"/>
  <c r="D216" i="12"/>
  <c r="C216" i="12"/>
  <c r="N215" i="12"/>
  <c r="Q215" i="12" s="1"/>
  <c r="M215" i="12"/>
  <c r="L215" i="12"/>
  <c r="K215" i="12"/>
  <c r="J215" i="12"/>
  <c r="I215" i="12"/>
  <c r="H215" i="12"/>
  <c r="G215" i="12"/>
  <c r="F215" i="12"/>
  <c r="E215" i="12"/>
  <c r="D215" i="12"/>
  <c r="C215" i="12"/>
  <c r="N214" i="12"/>
  <c r="Q214" i="12" s="1"/>
  <c r="M214" i="12"/>
  <c r="L214" i="12"/>
  <c r="K214" i="12"/>
  <c r="J214" i="12"/>
  <c r="I214" i="12"/>
  <c r="H214" i="12"/>
  <c r="G214" i="12"/>
  <c r="F214" i="12"/>
  <c r="E214" i="12"/>
  <c r="D214" i="12"/>
  <c r="C214" i="12"/>
  <c r="N213" i="12"/>
  <c r="Q213" i="12" s="1"/>
  <c r="M213" i="12"/>
  <c r="L213" i="12"/>
  <c r="K213" i="12"/>
  <c r="J213" i="12"/>
  <c r="I213" i="12"/>
  <c r="H213" i="12"/>
  <c r="G213" i="12"/>
  <c r="F213" i="12"/>
  <c r="E213" i="12"/>
  <c r="D213" i="12"/>
  <c r="C213" i="12"/>
  <c r="N212" i="12"/>
  <c r="Q212" i="12" s="1"/>
  <c r="M212" i="12"/>
  <c r="L212" i="12"/>
  <c r="K212" i="12"/>
  <c r="J212" i="12"/>
  <c r="I212" i="12"/>
  <c r="H212" i="12"/>
  <c r="G212" i="12"/>
  <c r="F212" i="12"/>
  <c r="E212" i="12"/>
  <c r="D212" i="12"/>
  <c r="C212" i="12"/>
  <c r="N211" i="12"/>
  <c r="Q211" i="12" s="1"/>
  <c r="M211" i="12"/>
  <c r="L211" i="12"/>
  <c r="K211" i="12"/>
  <c r="J211" i="12"/>
  <c r="I211" i="12"/>
  <c r="H211" i="12"/>
  <c r="G211" i="12"/>
  <c r="F211" i="12"/>
  <c r="E211" i="12"/>
  <c r="D211" i="12"/>
  <c r="C211" i="12"/>
  <c r="N210" i="12"/>
  <c r="Q210" i="12" s="1"/>
  <c r="M210" i="12"/>
  <c r="L210" i="12"/>
  <c r="K210" i="12"/>
  <c r="J210" i="12"/>
  <c r="I210" i="12"/>
  <c r="H210" i="12"/>
  <c r="G210" i="12"/>
  <c r="F210" i="12"/>
  <c r="E210" i="12"/>
  <c r="D210" i="12"/>
  <c r="C210" i="12"/>
  <c r="N209" i="12"/>
  <c r="Q209" i="12" s="1"/>
  <c r="M209" i="12"/>
  <c r="L209" i="12"/>
  <c r="K209" i="12"/>
  <c r="J209" i="12"/>
  <c r="I209" i="12"/>
  <c r="H209" i="12"/>
  <c r="G209" i="12"/>
  <c r="F209" i="12"/>
  <c r="E209" i="12"/>
  <c r="D209" i="12"/>
  <c r="C209" i="12"/>
  <c r="N208" i="12"/>
  <c r="Q208" i="12" s="1"/>
  <c r="M208" i="12"/>
  <c r="L208" i="12"/>
  <c r="K208" i="12"/>
  <c r="J208" i="12"/>
  <c r="I208" i="12"/>
  <c r="H208" i="12"/>
  <c r="G208" i="12"/>
  <c r="F208" i="12"/>
  <c r="E208" i="12"/>
  <c r="D208" i="12"/>
  <c r="C208" i="12"/>
  <c r="N207" i="12"/>
  <c r="Q207" i="12" s="1"/>
  <c r="M207" i="12"/>
  <c r="L207" i="12"/>
  <c r="K207" i="12"/>
  <c r="J207" i="12"/>
  <c r="I207" i="12"/>
  <c r="H207" i="12"/>
  <c r="G207" i="12"/>
  <c r="F207" i="12"/>
  <c r="E207" i="12"/>
  <c r="D207" i="12"/>
  <c r="C207" i="12"/>
  <c r="N206" i="12"/>
  <c r="Q206" i="12" s="1"/>
  <c r="M206" i="12"/>
  <c r="L206" i="12"/>
  <c r="K206" i="12"/>
  <c r="J206" i="12"/>
  <c r="I206" i="12"/>
  <c r="H206" i="12"/>
  <c r="G206" i="12"/>
  <c r="F206" i="12"/>
  <c r="E206" i="12"/>
  <c r="D206" i="12"/>
  <c r="C206" i="12"/>
  <c r="N205" i="12"/>
  <c r="Q205" i="12" s="1"/>
  <c r="M205" i="12"/>
  <c r="L205" i="12"/>
  <c r="K205" i="12"/>
  <c r="J205" i="12"/>
  <c r="I205" i="12"/>
  <c r="H205" i="12"/>
  <c r="G205" i="12"/>
  <c r="F205" i="12"/>
  <c r="E205" i="12"/>
  <c r="D205" i="12"/>
  <c r="C205" i="12"/>
  <c r="N204" i="12"/>
  <c r="Q204" i="12" s="1"/>
  <c r="M204" i="12"/>
  <c r="L204" i="12"/>
  <c r="K204" i="12"/>
  <c r="J204" i="12"/>
  <c r="I204" i="12"/>
  <c r="H204" i="12"/>
  <c r="G204" i="12"/>
  <c r="F204" i="12"/>
  <c r="E204" i="12"/>
  <c r="D204" i="12"/>
  <c r="C204" i="12"/>
  <c r="N203" i="12"/>
  <c r="Q203" i="12" s="1"/>
  <c r="M203" i="12"/>
  <c r="L203" i="12"/>
  <c r="K203" i="12"/>
  <c r="J203" i="12"/>
  <c r="I203" i="12"/>
  <c r="H203" i="12"/>
  <c r="G203" i="12"/>
  <c r="F203" i="12"/>
  <c r="E203" i="12"/>
  <c r="D203" i="12"/>
  <c r="C203" i="12"/>
  <c r="N202" i="12"/>
  <c r="Q202" i="12" s="1"/>
  <c r="M202" i="12"/>
  <c r="L202" i="12"/>
  <c r="K202" i="12"/>
  <c r="J202" i="12"/>
  <c r="I202" i="12"/>
  <c r="H202" i="12"/>
  <c r="G202" i="12"/>
  <c r="F202" i="12"/>
  <c r="E202" i="12"/>
  <c r="D202" i="12"/>
  <c r="C202" i="12"/>
  <c r="N201" i="12"/>
  <c r="Q201" i="12" s="1"/>
  <c r="M201" i="12"/>
  <c r="L201" i="12"/>
  <c r="K201" i="12"/>
  <c r="J201" i="12"/>
  <c r="I201" i="12"/>
  <c r="H201" i="12"/>
  <c r="G201" i="12"/>
  <c r="F201" i="12"/>
  <c r="E201" i="12"/>
  <c r="D201" i="12"/>
  <c r="C201" i="12"/>
  <c r="N200" i="12"/>
  <c r="Q200" i="12" s="1"/>
  <c r="M200" i="12"/>
  <c r="L200" i="12"/>
  <c r="K200" i="12"/>
  <c r="J200" i="12"/>
  <c r="I200" i="12"/>
  <c r="H200" i="12"/>
  <c r="G200" i="12"/>
  <c r="F200" i="12"/>
  <c r="E200" i="12"/>
  <c r="D200" i="12"/>
  <c r="C200" i="12"/>
  <c r="N199" i="12"/>
  <c r="Q199" i="12" s="1"/>
  <c r="M199" i="12"/>
  <c r="L199" i="12"/>
  <c r="K199" i="12"/>
  <c r="J199" i="12"/>
  <c r="I199" i="12"/>
  <c r="H199" i="12"/>
  <c r="G199" i="12"/>
  <c r="F199" i="12"/>
  <c r="E199" i="12"/>
  <c r="D199" i="12"/>
  <c r="C199" i="12"/>
  <c r="N198" i="12"/>
  <c r="Q198" i="12" s="1"/>
  <c r="M198" i="12"/>
  <c r="L198" i="12"/>
  <c r="K198" i="12"/>
  <c r="J198" i="12"/>
  <c r="I198" i="12"/>
  <c r="H198" i="12"/>
  <c r="G198" i="12"/>
  <c r="F198" i="12"/>
  <c r="E198" i="12"/>
  <c r="D198" i="12"/>
  <c r="C198" i="12"/>
  <c r="N197" i="12"/>
  <c r="Q197" i="12" s="1"/>
  <c r="M197" i="12"/>
  <c r="L197" i="12"/>
  <c r="K197" i="12"/>
  <c r="J197" i="12"/>
  <c r="I197" i="12"/>
  <c r="H197" i="12"/>
  <c r="G197" i="12"/>
  <c r="F197" i="12"/>
  <c r="E197" i="12"/>
  <c r="D197" i="12"/>
  <c r="C197" i="12"/>
  <c r="N196" i="12"/>
  <c r="Q196" i="12" s="1"/>
  <c r="M196" i="12"/>
  <c r="L196" i="12"/>
  <c r="K196" i="12"/>
  <c r="J196" i="12"/>
  <c r="I196" i="12"/>
  <c r="H196" i="12"/>
  <c r="G196" i="12"/>
  <c r="F196" i="12"/>
  <c r="E196" i="12"/>
  <c r="D196" i="12"/>
  <c r="C196" i="12"/>
  <c r="N195" i="12"/>
  <c r="Q195" i="12" s="1"/>
  <c r="M195" i="12"/>
  <c r="L195" i="12"/>
  <c r="K195" i="12"/>
  <c r="J195" i="12"/>
  <c r="I195" i="12"/>
  <c r="H195" i="12"/>
  <c r="G195" i="12"/>
  <c r="F195" i="12"/>
  <c r="E195" i="12"/>
  <c r="D195" i="12"/>
  <c r="C195" i="12"/>
  <c r="N194" i="12"/>
  <c r="Q194" i="12" s="1"/>
  <c r="M194" i="12"/>
  <c r="L194" i="12"/>
  <c r="K194" i="12"/>
  <c r="J194" i="12"/>
  <c r="I194" i="12"/>
  <c r="H194" i="12"/>
  <c r="G194" i="12"/>
  <c r="F194" i="12"/>
  <c r="E194" i="12"/>
  <c r="D194" i="12"/>
  <c r="C194" i="12"/>
  <c r="N193" i="12"/>
  <c r="Q193" i="12" s="1"/>
  <c r="M193" i="12"/>
  <c r="L193" i="12"/>
  <c r="K193" i="12"/>
  <c r="J193" i="12"/>
  <c r="I193" i="12"/>
  <c r="H193" i="12"/>
  <c r="G193" i="12"/>
  <c r="F193" i="12"/>
  <c r="E193" i="12"/>
  <c r="D193" i="12"/>
  <c r="C193" i="12"/>
  <c r="N192" i="12"/>
  <c r="Q192" i="12" s="1"/>
  <c r="M192" i="12"/>
  <c r="L192" i="12"/>
  <c r="K192" i="12"/>
  <c r="J192" i="12"/>
  <c r="I192" i="12"/>
  <c r="H192" i="12"/>
  <c r="G192" i="12"/>
  <c r="F192" i="12"/>
  <c r="E192" i="12"/>
  <c r="D192" i="12"/>
  <c r="C192" i="12"/>
  <c r="N191" i="12"/>
  <c r="Q191" i="12" s="1"/>
  <c r="M191" i="12"/>
  <c r="L191" i="12"/>
  <c r="K191" i="12"/>
  <c r="J191" i="12"/>
  <c r="I191" i="12"/>
  <c r="H191" i="12"/>
  <c r="G191" i="12"/>
  <c r="F191" i="12"/>
  <c r="E191" i="12"/>
  <c r="D191" i="12"/>
  <c r="C191" i="12"/>
  <c r="N190" i="12"/>
  <c r="Q190" i="12" s="1"/>
  <c r="M190" i="12"/>
  <c r="L190" i="12"/>
  <c r="K190" i="12"/>
  <c r="J190" i="12"/>
  <c r="I190" i="12"/>
  <c r="H190" i="12"/>
  <c r="G190" i="12"/>
  <c r="F190" i="12"/>
  <c r="E190" i="12"/>
  <c r="D190" i="12"/>
  <c r="C190" i="12"/>
  <c r="N189" i="12"/>
  <c r="Q189" i="12" s="1"/>
  <c r="M189" i="12"/>
  <c r="L189" i="12"/>
  <c r="K189" i="12"/>
  <c r="J189" i="12"/>
  <c r="I189" i="12"/>
  <c r="H189" i="12"/>
  <c r="G189" i="12"/>
  <c r="F189" i="12"/>
  <c r="E189" i="12"/>
  <c r="D189" i="12"/>
  <c r="C189" i="12"/>
  <c r="N188" i="12"/>
  <c r="Q188" i="12" s="1"/>
  <c r="M188" i="12"/>
  <c r="L188" i="12"/>
  <c r="K188" i="12"/>
  <c r="J188" i="12"/>
  <c r="I188" i="12"/>
  <c r="H188" i="12"/>
  <c r="G188" i="12"/>
  <c r="F188" i="12"/>
  <c r="E188" i="12"/>
  <c r="D188" i="12"/>
  <c r="C188" i="12"/>
  <c r="N187" i="12"/>
  <c r="Q187" i="12" s="1"/>
  <c r="M187" i="12"/>
  <c r="L187" i="12"/>
  <c r="K187" i="12"/>
  <c r="J187" i="12"/>
  <c r="I187" i="12"/>
  <c r="H187" i="12"/>
  <c r="G187" i="12"/>
  <c r="F187" i="12"/>
  <c r="E187" i="12"/>
  <c r="D187" i="12"/>
  <c r="C187" i="12"/>
  <c r="N186" i="12"/>
  <c r="Q186" i="12" s="1"/>
  <c r="M186" i="12"/>
  <c r="L186" i="12"/>
  <c r="K186" i="12"/>
  <c r="J186" i="12"/>
  <c r="I186" i="12"/>
  <c r="H186" i="12"/>
  <c r="G186" i="12"/>
  <c r="F186" i="12"/>
  <c r="E186" i="12"/>
  <c r="D186" i="12"/>
  <c r="C186" i="12"/>
  <c r="N185" i="12"/>
  <c r="Q185" i="12" s="1"/>
  <c r="M185" i="12"/>
  <c r="L185" i="12"/>
  <c r="K185" i="12"/>
  <c r="J185" i="12"/>
  <c r="I185" i="12"/>
  <c r="H185" i="12"/>
  <c r="G185" i="12"/>
  <c r="F185" i="12"/>
  <c r="E185" i="12"/>
  <c r="D185" i="12"/>
  <c r="C185" i="12"/>
  <c r="N184" i="12"/>
  <c r="Q184" i="12" s="1"/>
  <c r="M184" i="12"/>
  <c r="L184" i="12"/>
  <c r="K184" i="12"/>
  <c r="J184" i="12"/>
  <c r="I184" i="12"/>
  <c r="H184" i="12"/>
  <c r="G184" i="12"/>
  <c r="F184" i="12"/>
  <c r="E184" i="12"/>
  <c r="D184" i="12"/>
  <c r="C184" i="12"/>
  <c r="N183" i="12"/>
  <c r="Q183" i="12" s="1"/>
  <c r="M183" i="12"/>
  <c r="L183" i="12"/>
  <c r="K183" i="12"/>
  <c r="J183" i="12"/>
  <c r="I183" i="12"/>
  <c r="H183" i="12"/>
  <c r="G183" i="12"/>
  <c r="F183" i="12"/>
  <c r="E183" i="12"/>
  <c r="D183" i="12"/>
  <c r="C183" i="12"/>
  <c r="N182" i="12"/>
  <c r="Q182" i="12" s="1"/>
  <c r="M182" i="12"/>
  <c r="L182" i="12"/>
  <c r="K182" i="12"/>
  <c r="J182" i="12"/>
  <c r="I182" i="12"/>
  <c r="H182" i="12"/>
  <c r="G182" i="12"/>
  <c r="F182" i="12"/>
  <c r="E182" i="12"/>
  <c r="D182" i="12"/>
  <c r="C182" i="12"/>
  <c r="N181" i="12"/>
  <c r="Q181" i="12" s="1"/>
  <c r="M181" i="12"/>
  <c r="L181" i="12"/>
  <c r="K181" i="12"/>
  <c r="J181" i="12"/>
  <c r="I181" i="12"/>
  <c r="H181" i="12"/>
  <c r="G181" i="12"/>
  <c r="F181" i="12"/>
  <c r="E181" i="12"/>
  <c r="D181" i="12"/>
  <c r="C181" i="12"/>
  <c r="N180" i="12"/>
  <c r="Q180" i="12" s="1"/>
  <c r="M180" i="12"/>
  <c r="L180" i="12"/>
  <c r="K180" i="12"/>
  <c r="J180" i="12"/>
  <c r="I180" i="12"/>
  <c r="H180" i="12"/>
  <c r="G180" i="12"/>
  <c r="F180" i="12"/>
  <c r="E180" i="12"/>
  <c r="D180" i="12"/>
  <c r="C180" i="12"/>
  <c r="N179" i="12"/>
  <c r="Q179" i="12" s="1"/>
  <c r="M179" i="12"/>
  <c r="L179" i="12"/>
  <c r="K179" i="12"/>
  <c r="J179" i="12"/>
  <c r="I179" i="12"/>
  <c r="H179" i="12"/>
  <c r="G179" i="12"/>
  <c r="F179" i="12"/>
  <c r="E179" i="12"/>
  <c r="D179" i="12"/>
  <c r="C179" i="12"/>
  <c r="N178" i="12"/>
  <c r="Q178" i="12" s="1"/>
  <c r="M178" i="12"/>
  <c r="L178" i="12"/>
  <c r="K178" i="12"/>
  <c r="J178" i="12"/>
  <c r="I178" i="12"/>
  <c r="H178" i="12"/>
  <c r="G178" i="12"/>
  <c r="F178" i="12"/>
  <c r="E178" i="12"/>
  <c r="D178" i="12"/>
  <c r="C178" i="12"/>
  <c r="N177" i="12"/>
  <c r="Q177" i="12" s="1"/>
  <c r="M177" i="12"/>
  <c r="L177" i="12"/>
  <c r="K177" i="12"/>
  <c r="J177" i="12"/>
  <c r="I177" i="12"/>
  <c r="H177" i="12"/>
  <c r="G177" i="12"/>
  <c r="F177" i="12"/>
  <c r="E177" i="12"/>
  <c r="D177" i="12"/>
  <c r="C177" i="12"/>
  <c r="N176" i="12"/>
  <c r="Q176" i="12" s="1"/>
  <c r="M176" i="12"/>
  <c r="L176" i="12"/>
  <c r="K176" i="12"/>
  <c r="J176" i="12"/>
  <c r="I176" i="12"/>
  <c r="H176" i="12"/>
  <c r="G176" i="12"/>
  <c r="F176" i="12"/>
  <c r="E176" i="12"/>
  <c r="D176" i="12"/>
  <c r="C176" i="12"/>
  <c r="N175" i="12"/>
  <c r="Q175" i="12" s="1"/>
  <c r="M175" i="12"/>
  <c r="L175" i="12"/>
  <c r="K175" i="12"/>
  <c r="J175" i="12"/>
  <c r="I175" i="12"/>
  <c r="H175" i="12"/>
  <c r="G175" i="12"/>
  <c r="F175" i="12"/>
  <c r="E175" i="12"/>
  <c r="D175" i="12"/>
  <c r="C175" i="12"/>
  <c r="N174" i="12"/>
  <c r="Q174" i="12" s="1"/>
  <c r="M174" i="12"/>
  <c r="L174" i="12"/>
  <c r="K174" i="12"/>
  <c r="J174" i="12"/>
  <c r="I174" i="12"/>
  <c r="H174" i="12"/>
  <c r="G174" i="12"/>
  <c r="F174" i="12"/>
  <c r="E174" i="12"/>
  <c r="D174" i="12"/>
  <c r="C174" i="12"/>
  <c r="N173" i="12"/>
  <c r="Q173" i="12" s="1"/>
  <c r="M173" i="12"/>
  <c r="L173" i="12"/>
  <c r="K173" i="12"/>
  <c r="J173" i="12"/>
  <c r="I173" i="12"/>
  <c r="H173" i="12"/>
  <c r="G173" i="12"/>
  <c r="F173" i="12"/>
  <c r="E173" i="12"/>
  <c r="D173" i="12"/>
  <c r="C173" i="12"/>
  <c r="N172" i="12"/>
  <c r="Q172" i="12" s="1"/>
  <c r="M172" i="12"/>
  <c r="L172" i="12"/>
  <c r="K172" i="12"/>
  <c r="J172" i="12"/>
  <c r="I172" i="12"/>
  <c r="H172" i="12"/>
  <c r="G172" i="12"/>
  <c r="F172" i="12"/>
  <c r="E172" i="12"/>
  <c r="D172" i="12"/>
  <c r="C172" i="12"/>
  <c r="N171" i="12"/>
  <c r="Q171" i="12" s="1"/>
  <c r="M171" i="12"/>
  <c r="L171" i="12"/>
  <c r="K171" i="12"/>
  <c r="J171" i="12"/>
  <c r="I171" i="12"/>
  <c r="H171" i="12"/>
  <c r="G171" i="12"/>
  <c r="F171" i="12"/>
  <c r="E171" i="12"/>
  <c r="D171" i="12"/>
  <c r="C171" i="12"/>
  <c r="N170" i="12"/>
  <c r="Q170" i="12" s="1"/>
  <c r="M170" i="12"/>
  <c r="L170" i="12"/>
  <c r="K170" i="12"/>
  <c r="J170" i="12"/>
  <c r="I170" i="12"/>
  <c r="H170" i="12"/>
  <c r="G170" i="12"/>
  <c r="F170" i="12"/>
  <c r="E170" i="12"/>
  <c r="D170" i="12"/>
  <c r="C170" i="12"/>
  <c r="N169" i="12"/>
  <c r="Q169" i="12" s="1"/>
  <c r="M169" i="12"/>
  <c r="L169" i="12"/>
  <c r="K169" i="12"/>
  <c r="J169" i="12"/>
  <c r="I169" i="12"/>
  <c r="H169" i="12"/>
  <c r="G169" i="12"/>
  <c r="F169" i="12"/>
  <c r="E169" i="12"/>
  <c r="D169" i="12"/>
  <c r="C169" i="12"/>
  <c r="N168" i="12"/>
  <c r="Q168" i="12" s="1"/>
  <c r="M168" i="12"/>
  <c r="L168" i="12"/>
  <c r="K168" i="12"/>
  <c r="J168" i="12"/>
  <c r="I168" i="12"/>
  <c r="H168" i="12"/>
  <c r="G168" i="12"/>
  <c r="F168" i="12"/>
  <c r="E168" i="12"/>
  <c r="D168" i="12"/>
  <c r="C168" i="12"/>
  <c r="N167" i="12"/>
  <c r="Q167" i="12" s="1"/>
  <c r="M167" i="12"/>
  <c r="L167" i="12"/>
  <c r="K167" i="12"/>
  <c r="J167" i="12"/>
  <c r="I167" i="12"/>
  <c r="H167" i="12"/>
  <c r="G167" i="12"/>
  <c r="F167" i="12"/>
  <c r="E167" i="12"/>
  <c r="D167" i="12"/>
  <c r="C167" i="12"/>
  <c r="N166" i="12"/>
  <c r="Q166" i="12" s="1"/>
  <c r="M166" i="12"/>
  <c r="L166" i="12"/>
  <c r="K166" i="12"/>
  <c r="J166" i="12"/>
  <c r="I166" i="12"/>
  <c r="H166" i="12"/>
  <c r="G166" i="12"/>
  <c r="F166" i="12"/>
  <c r="E166" i="12"/>
  <c r="D166" i="12"/>
  <c r="C166" i="12"/>
  <c r="N165" i="12"/>
  <c r="Q165" i="12" s="1"/>
  <c r="M165" i="12"/>
  <c r="L165" i="12"/>
  <c r="K165" i="12"/>
  <c r="J165" i="12"/>
  <c r="I165" i="12"/>
  <c r="H165" i="12"/>
  <c r="G165" i="12"/>
  <c r="F165" i="12"/>
  <c r="E165" i="12"/>
  <c r="D165" i="12"/>
  <c r="C165" i="12"/>
  <c r="N164" i="12"/>
  <c r="Q164" i="12" s="1"/>
  <c r="M164" i="12"/>
  <c r="L164" i="12"/>
  <c r="K164" i="12"/>
  <c r="J164" i="12"/>
  <c r="I164" i="12"/>
  <c r="H164" i="12"/>
  <c r="G164" i="12"/>
  <c r="F164" i="12"/>
  <c r="E164" i="12"/>
  <c r="D164" i="12"/>
  <c r="C164" i="12"/>
  <c r="N163" i="12"/>
  <c r="Q163" i="12" s="1"/>
  <c r="M163" i="12"/>
  <c r="L163" i="12"/>
  <c r="K163" i="12"/>
  <c r="J163" i="12"/>
  <c r="I163" i="12"/>
  <c r="H163" i="12"/>
  <c r="G163" i="12"/>
  <c r="F163" i="12"/>
  <c r="E163" i="12"/>
  <c r="D163" i="12"/>
  <c r="C163" i="12"/>
  <c r="N162" i="12"/>
  <c r="Q162" i="12" s="1"/>
  <c r="M162" i="12"/>
  <c r="L162" i="12"/>
  <c r="K162" i="12"/>
  <c r="J162" i="12"/>
  <c r="I162" i="12"/>
  <c r="H162" i="12"/>
  <c r="G162" i="12"/>
  <c r="F162" i="12"/>
  <c r="E162" i="12"/>
  <c r="D162" i="12"/>
  <c r="C162" i="12"/>
  <c r="N161" i="12"/>
  <c r="Q161" i="12" s="1"/>
  <c r="M161" i="12"/>
  <c r="L161" i="12"/>
  <c r="K161" i="12"/>
  <c r="J161" i="12"/>
  <c r="I161" i="12"/>
  <c r="H161" i="12"/>
  <c r="G161" i="12"/>
  <c r="F161" i="12"/>
  <c r="E161" i="12"/>
  <c r="D161" i="12"/>
  <c r="C161" i="12"/>
  <c r="N160" i="12"/>
  <c r="Q160" i="12" s="1"/>
  <c r="M160" i="12"/>
  <c r="L160" i="12"/>
  <c r="K160" i="12"/>
  <c r="J160" i="12"/>
  <c r="I160" i="12"/>
  <c r="H160" i="12"/>
  <c r="G160" i="12"/>
  <c r="F160" i="12"/>
  <c r="E160" i="12"/>
  <c r="D160" i="12"/>
  <c r="C160" i="12"/>
  <c r="N159" i="12"/>
  <c r="Q159" i="12" s="1"/>
  <c r="M159" i="12"/>
  <c r="L159" i="12"/>
  <c r="K159" i="12"/>
  <c r="J159" i="12"/>
  <c r="I159" i="12"/>
  <c r="H159" i="12"/>
  <c r="G159" i="12"/>
  <c r="F159" i="12"/>
  <c r="E159" i="12"/>
  <c r="D159" i="12"/>
  <c r="C159" i="12"/>
  <c r="N158" i="12"/>
  <c r="Q158" i="12" s="1"/>
  <c r="M158" i="12"/>
  <c r="L158" i="12"/>
  <c r="K158" i="12"/>
  <c r="J158" i="12"/>
  <c r="I158" i="12"/>
  <c r="H158" i="12"/>
  <c r="G158" i="12"/>
  <c r="F158" i="12"/>
  <c r="E158" i="12"/>
  <c r="D158" i="12"/>
  <c r="C158" i="12"/>
  <c r="N157" i="12"/>
  <c r="Q157" i="12" s="1"/>
  <c r="M157" i="12"/>
  <c r="L157" i="12"/>
  <c r="K157" i="12"/>
  <c r="J157" i="12"/>
  <c r="I157" i="12"/>
  <c r="H157" i="12"/>
  <c r="G157" i="12"/>
  <c r="F157" i="12"/>
  <c r="E157" i="12"/>
  <c r="D157" i="12"/>
  <c r="C157" i="12"/>
  <c r="N156" i="12"/>
  <c r="Q156" i="12" s="1"/>
  <c r="M156" i="12"/>
  <c r="L156" i="12"/>
  <c r="K156" i="12"/>
  <c r="J156" i="12"/>
  <c r="I156" i="12"/>
  <c r="H156" i="12"/>
  <c r="G156" i="12"/>
  <c r="F156" i="12"/>
  <c r="E156" i="12"/>
  <c r="D156" i="12"/>
  <c r="C156" i="12"/>
  <c r="N155" i="12"/>
  <c r="Q155" i="12" s="1"/>
  <c r="M155" i="12"/>
  <c r="L155" i="12"/>
  <c r="K155" i="12"/>
  <c r="J155" i="12"/>
  <c r="I155" i="12"/>
  <c r="H155" i="12"/>
  <c r="G155" i="12"/>
  <c r="F155" i="12"/>
  <c r="E155" i="12"/>
  <c r="D155" i="12"/>
  <c r="C155" i="12"/>
  <c r="N154" i="12"/>
  <c r="Q154" i="12" s="1"/>
  <c r="M154" i="12"/>
  <c r="L154" i="12"/>
  <c r="K154" i="12"/>
  <c r="J154" i="12"/>
  <c r="I154" i="12"/>
  <c r="H154" i="12"/>
  <c r="G154" i="12"/>
  <c r="F154" i="12"/>
  <c r="E154" i="12"/>
  <c r="D154" i="12"/>
  <c r="C154" i="12"/>
  <c r="N153" i="12"/>
  <c r="Q153" i="12" s="1"/>
  <c r="M153" i="12"/>
  <c r="L153" i="12"/>
  <c r="K153" i="12"/>
  <c r="J153" i="12"/>
  <c r="I153" i="12"/>
  <c r="H153" i="12"/>
  <c r="G153" i="12"/>
  <c r="F153" i="12"/>
  <c r="E153" i="12"/>
  <c r="D153" i="12"/>
  <c r="C153" i="12"/>
  <c r="N152" i="12"/>
  <c r="Q152" i="12" s="1"/>
  <c r="M152" i="12"/>
  <c r="L152" i="12"/>
  <c r="K152" i="12"/>
  <c r="J152" i="12"/>
  <c r="I152" i="12"/>
  <c r="H152" i="12"/>
  <c r="G152" i="12"/>
  <c r="F152" i="12"/>
  <c r="E152" i="12"/>
  <c r="D152" i="12"/>
  <c r="C152" i="12"/>
  <c r="N151" i="12"/>
  <c r="Q151" i="12" s="1"/>
  <c r="M151" i="12"/>
  <c r="L151" i="12"/>
  <c r="K151" i="12"/>
  <c r="J151" i="12"/>
  <c r="I151" i="12"/>
  <c r="H151" i="12"/>
  <c r="G151" i="12"/>
  <c r="F151" i="12"/>
  <c r="E151" i="12"/>
  <c r="D151" i="12"/>
  <c r="C151" i="12"/>
  <c r="N150" i="12"/>
  <c r="Q150" i="12" s="1"/>
  <c r="M150" i="12"/>
  <c r="L150" i="12"/>
  <c r="K150" i="12"/>
  <c r="J150" i="12"/>
  <c r="I150" i="12"/>
  <c r="H150" i="12"/>
  <c r="G150" i="12"/>
  <c r="F150" i="12"/>
  <c r="E150" i="12"/>
  <c r="D150" i="12"/>
  <c r="C150" i="12"/>
  <c r="N149" i="12"/>
  <c r="Q149" i="12" s="1"/>
  <c r="M149" i="12"/>
  <c r="L149" i="12"/>
  <c r="K149" i="12"/>
  <c r="J149" i="12"/>
  <c r="I149" i="12"/>
  <c r="H149" i="12"/>
  <c r="G149" i="12"/>
  <c r="F149" i="12"/>
  <c r="E149" i="12"/>
  <c r="D149" i="12"/>
  <c r="C149" i="12"/>
  <c r="N148" i="12"/>
  <c r="Q148" i="12" s="1"/>
  <c r="M148" i="12"/>
  <c r="L148" i="12"/>
  <c r="K148" i="12"/>
  <c r="J148" i="12"/>
  <c r="I148" i="12"/>
  <c r="H148" i="12"/>
  <c r="G148" i="12"/>
  <c r="F148" i="12"/>
  <c r="E148" i="12"/>
  <c r="D148" i="12"/>
  <c r="C148" i="12"/>
  <c r="N147" i="12"/>
  <c r="Q147" i="12" s="1"/>
  <c r="M147" i="12"/>
  <c r="L147" i="12"/>
  <c r="K147" i="12"/>
  <c r="J147" i="12"/>
  <c r="I147" i="12"/>
  <c r="H147" i="12"/>
  <c r="G147" i="12"/>
  <c r="F147" i="12"/>
  <c r="E147" i="12"/>
  <c r="D147" i="12"/>
  <c r="C147" i="12"/>
  <c r="N146" i="12"/>
  <c r="Q146" i="12" s="1"/>
  <c r="M146" i="12"/>
  <c r="L146" i="12"/>
  <c r="K146" i="12"/>
  <c r="J146" i="12"/>
  <c r="I146" i="12"/>
  <c r="H146" i="12"/>
  <c r="G146" i="12"/>
  <c r="F146" i="12"/>
  <c r="E146" i="12"/>
  <c r="D146" i="12"/>
  <c r="C146" i="12"/>
  <c r="N145" i="12"/>
  <c r="Q145" i="12" s="1"/>
  <c r="M145" i="12"/>
  <c r="L145" i="12"/>
  <c r="K145" i="12"/>
  <c r="J145" i="12"/>
  <c r="I145" i="12"/>
  <c r="H145" i="12"/>
  <c r="G145" i="12"/>
  <c r="F145" i="12"/>
  <c r="E145" i="12"/>
  <c r="D145" i="12"/>
  <c r="C145" i="12"/>
  <c r="N144" i="12"/>
  <c r="Q144" i="12" s="1"/>
  <c r="M144" i="12"/>
  <c r="L144" i="12"/>
  <c r="K144" i="12"/>
  <c r="J144" i="12"/>
  <c r="I144" i="12"/>
  <c r="H144" i="12"/>
  <c r="G144" i="12"/>
  <c r="F144" i="12"/>
  <c r="E144" i="12"/>
  <c r="D144" i="12"/>
  <c r="C144" i="12"/>
  <c r="N143" i="12"/>
  <c r="Q143" i="12" s="1"/>
  <c r="M143" i="12"/>
  <c r="L143" i="12"/>
  <c r="K143" i="12"/>
  <c r="J143" i="12"/>
  <c r="I143" i="12"/>
  <c r="H143" i="12"/>
  <c r="G143" i="12"/>
  <c r="F143" i="12"/>
  <c r="E143" i="12"/>
  <c r="D143" i="12"/>
  <c r="C143" i="12"/>
  <c r="N142" i="12"/>
  <c r="Q142" i="12" s="1"/>
  <c r="M142" i="12"/>
  <c r="L142" i="12"/>
  <c r="K142" i="12"/>
  <c r="J142" i="12"/>
  <c r="I142" i="12"/>
  <c r="H142" i="12"/>
  <c r="G142" i="12"/>
  <c r="F142" i="12"/>
  <c r="E142" i="12"/>
  <c r="D142" i="12"/>
  <c r="C142" i="12"/>
  <c r="N141" i="12"/>
  <c r="Q141" i="12" s="1"/>
  <c r="M141" i="12"/>
  <c r="L141" i="12"/>
  <c r="K141" i="12"/>
  <c r="J141" i="12"/>
  <c r="I141" i="12"/>
  <c r="H141" i="12"/>
  <c r="G141" i="12"/>
  <c r="F141" i="12"/>
  <c r="E141" i="12"/>
  <c r="D141" i="12"/>
  <c r="C141" i="12"/>
  <c r="N140" i="12"/>
  <c r="Q140" i="12" s="1"/>
  <c r="M140" i="12"/>
  <c r="L140" i="12"/>
  <c r="K140" i="12"/>
  <c r="J140" i="12"/>
  <c r="I140" i="12"/>
  <c r="H140" i="12"/>
  <c r="G140" i="12"/>
  <c r="F140" i="12"/>
  <c r="E140" i="12"/>
  <c r="D140" i="12"/>
  <c r="C140" i="12"/>
  <c r="N139" i="12"/>
  <c r="Q139" i="12" s="1"/>
  <c r="M139" i="12"/>
  <c r="L139" i="12"/>
  <c r="K139" i="12"/>
  <c r="J139" i="12"/>
  <c r="I139" i="12"/>
  <c r="H139" i="12"/>
  <c r="G139" i="12"/>
  <c r="F139" i="12"/>
  <c r="E139" i="12"/>
  <c r="D139" i="12"/>
  <c r="C139" i="12"/>
  <c r="N138" i="12"/>
  <c r="Q138" i="12" s="1"/>
  <c r="M138" i="12"/>
  <c r="L138" i="12"/>
  <c r="K138" i="12"/>
  <c r="J138" i="12"/>
  <c r="I138" i="12"/>
  <c r="H138" i="12"/>
  <c r="G138" i="12"/>
  <c r="F138" i="12"/>
  <c r="E138" i="12"/>
  <c r="D138" i="12"/>
  <c r="C138" i="12"/>
  <c r="N137" i="12"/>
  <c r="Q137" i="12" s="1"/>
  <c r="M137" i="12"/>
  <c r="L137" i="12"/>
  <c r="K137" i="12"/>
  <c r="J137" i="12"/>
  <c r="I137" i="12"/>
  <c r="H137" i="12"/>
  <c r="G137" i="12"/>
  <c r="F137" i="12"/>
  <c r="E137" i="12"/>
  <c r="D137" i="12"/>
  <c r="C137" i="12"/>
  <c r="N136" i="12"/>
  <c r="Q136" i="12" s="1"/>
  <c r="M136" i="12"/>
  <c r="L136" i="12"/>
  <c r="K136" i="12"/>
  <c r="J136" i="12"/>
  <c r="I136" i="12"/>
  <c r="H136" i="12"/>
  <c r="G136" i="12"/>
  <c r="F136" i="12"/>
  <c r="E136" i="12"/>
  <c r="D136" i="12"/>
  <c r="C136" i="12"/>
  <c r="N135" i="12"/>
  <c r="Q135" i="12" s="1"/>
  <c r="M135" i="12"/>
  <c r="L135" i="12"/>
  <c r="K135" i="12"/>
  <c r="J135" i="12"/>
  <c r="I135" i="12"/>
  <c r="H135" i="12"/>
  <c r="G135" i="12"/>
  <c r="F135" i="12"/>
  <c r="E135" i="12"/>
  <c r="D135" i="12"/>
  <c r="C135" i="12"/>
  <c r="N134" i="12"/>
  <c r="Q134" i="12" s="1"/>
  <c r="M134" i="12"/>
  <c r="L134" i="12"/>
  <c r="K134" i="12"/>
  <c r="J134" i="12"/>
  <c r="I134" i="12"/>
  <c r="H134" i="12"/>
  <c r="G134" i="12"/>
  <c r="F134" i="12"/>
  <c r="E134" i="12"/>
  <c r="D134" i="12"/>
  <c r="C134" i="12"/>
  <c r="N133" i="12"/>
  <c r="Q133" i="12" s="1"/>
  <c r="M133" i="12"/>
  <c r="L133" i="12"/>
  <c r="K133" i="12"/>
  <c r="J133" i="12"/>
  <c r="I133" i="12"/>
  <c r="H133" i="12"/>
  <c r="G133" i="12"/>
  <c r="F133" i="12"/>
  <c r="E133" i="12"/>
  <c r="D133" i="12"/>
  <c r="C133" i="12"/>
  <c r="N132" i="12"/>
  <c r="Q132" i="12" s="1"/>
  <c r="M132" i="12"/>
  <c r="L132" i="12"/>
  <c r="K132" i="12"/>
  <c r="J132" i="12"/>
  <c r="I132" i="12"/>
  <c r="H132" i="12"/>
  <c r="G132" i="12"/>
  <c r="F132" i="12"/>
  <c r="E132" i="12"/>
  <c r="D132" i="12"/>
  <c r="C132" i="12"/>
  <c r="N131" i="12"/>
  <c r="Q131" i="12" s="1"/>
  <c r="M131" i="12"/>
  <c r="L131" i="12"/>
  <c r="K131" i="12"/>
  <c r="J131" i="12"/>
  <c r="I131" i="12"/>
  <c r="H131" i="12"/>
  <c r="G131" i="12"/>
  <c r="F131" i="12"/>
  <c r="E131" i="12"/>
  <c r="D131" i="12"/>
  <c r="C131" i="12"/>
  <c r="N130" i="12"/>
  <c r="Q130" i="12" s="1"/>
  <c r="M130" i="12"/>
  <c r="L130" i="12"/>
  <c r="K130" i="12"/>
  <c r="J130" i="12"/>
  <c r="I130" i="12"/>
  <c r="H130" i="12"/>
  <c r="G130" i="12"/>
  <c r="F130" i="12"/>
  <c r="E130" i="12"/>
  <c r="D130" i="12"/>
  <c r="C130" i="12"/>
  <c r="N129" i="12"/>
  <c r="Q129" i="12" s="1"/>
  <c r="M129" i="12"/>
  <c r="L129" i="12"/>
  <c r="K129" i="12"/>
  <c r="J129" i="12"/>
  <c r="I129" i="12"/>
  <c r="H129" i="12"/>
  <c r="G129" i="12"/>
  <c r="F129" i="12"/>
  <c r="E129" i="12"/>
  <c r="D129" i="12"/>
  <c r="C129" i="12"/>
  <c r="N128" i="12"/>
  <c r="Q128" i="12" s="1"/>
  <c r="M128" i="12"/>
  <c r="L128" i="12"/>
  <c r="K128" i="12"/>
  <c r="J128" i="12"/>
  <c r="I128" i="12"/>
  <c r="H128" i="12"/>
  <c r="G128" i="12"/>
  <c r="F128" i="12"/>
  <c r="E128" i="12"/>
  <c r="D128" i="12"/>
  <c r="C128" i="12"/>
  <c r="N127" i="12"/>
  <c r="Q127" i="12" s="1"/>
  <c r="M127" i="12"/>
  <c r="L127" i="12"/>
  <c r="K127" i="12"/>
  <c r="J127" i="12"/>
  <c r="I127" i="12"/>
  <c r="H127" i="12"/>
  <c r="G127" i="12"/>
  <c r="F127" i="12"/>
  <c r="E127" i="12"/>
  <c r="D127" i="12"/>
  <c r="C127" i="12"/>
  <c r="N126" i="12"/>
  <c r="Q126" i="12" s="1"/>
  <c r="M126" i="12"/>
  <c r="L126" i="12"/>
  <c r="K126" i="12"/>
  <c r="J126" i="12"/>
  <c r="I126" i="12"/>
  <c r="H126" i="12"/>
  <c r="G126" i="12"/>
  <c r="F126" i="12"/>
  <c r="E126" i="12"/>
  <c r="D126" i="12"/>
  <c r="C126" i="12"/>
  <c r="N125" i="12"/>
  <c r="Q125" i="12" s="1"/>
  <c r="M125" i="12"/>
  <c r="L125" i="12"/>
  <c r="K125" i="12"/>
  <c r="J125" i="12"/>
  <c r="I125" i="12"/>
  <c r="H125" i="12"/>
  <c r="G125" i="12"/>
  <c r="F125" i="12"/>
  <c r="E125" i="12"/>
  <c r="D125" i="12"/>
  <c r="C125" i="12"/>
  <c r="N124" i="12"/>
  <c r="Q124" i="12" s="1"/>
  <c r="M124" i="12"/>
  <c r="L124" i="12"/>
  <c r="K124" i="12"/>
  <c r="J124" i="12"/>
  <c r="I124" i="12"/>
  <c r="H124" i="12"/>
  <c r="G124" i="12"/>
  <c r="F124" i="12"/>
  <c r="E124" i="12"/>
  <c r="D124" i="12"/>
  <c r="C124" i="12"/>
  <c r="N114" i="5"/>
  <c r="P114" i="5" s="1"/>
  <c r="R114" i="5" s="1"/>
  <c r="T114" i="5" s="1"/>
  <c r="N113" i="5"/>
  <c r="P113" i="5" s="1"/>
  <c r="R113" i="5" s="1"/>
  <c r="T113" i="5" s="1"/>
  <c r="N112" i="5"/>
  <c r="P112" i="5" s="1"/>
  <c r="R112" i="5" s="1"/>
  <c r="T112" i="5" s="1"/>
  <c r="N111" i="5"/>
  <c r="P111" i="5" s="1"/>
  <c r="R111" i="5" s="1"/>
  <c r="T111" i="5" s="1"/>
  <c r="N110" i="5"/>
  <c r="P110" i="5" s="1"/>
  <c r="R110" i="5" s="1"/>
  <c r="T110" i="5" s="1"/>
  <c r="N109" i="5"/>
  <c r="P109" i="5" s="1"/>
  <c r="R109" i="5" s="1"/>
  <c r="T109" i="5" s="1"/>
  <c r="N108" i="5"/>
  <c r="P108" i="5" s="1"/>
  <c r="R108" i="5" s="1"/>
  <c r="T108" i="5" s="1"/>
  <c r="N107" i="5"/>
  <c r="P107" i="5" s="1"/>
  <c r="R107" i="5" s="1"/>
  <c r="T107" i="5" s="1"/>
  <c r="N106" i="5"/>
  <c r="P106" i="5" s="1"/>
  <c r="R106" i="5" s="1"/>
  <c r="T106" i="5" s="1"/>
  <c r="N105" i="5"/>
  <c r="P105" i="5" s="1"/>
  <c r="R105" i="5" s="1"/>
  <c r="T105" i="5" s="1"/>
  <c r="N104" i="5"/>
  <c r="P104" i="5" s="1"/>
  <c r="R104" i="5" s="1"/>
  <c r="T104" i="5" s="1"/>
  <c r="N103" i="5"/>
  <c r="P103" i="5" s="1"/>
  <c r="R103" i="5" s="1"/>
  <c r="T103" i="5" s="1"/>
  <c r="N102" i="5"/>
  <c r="P102" i="5" s="1"/>
  <c r="R102" i="5" s="1"/>
  <c r="T102" i="5" s="1"/>
  <c r="N101" i="5"/>
  <c r="P101" i="5" s="1"/>
  <c r="R101" i="5" s="1"/>
  <c r="T101" i="5" s="1"/>
  <c r="N100" i="5"/>
  <c r="P100" i="5" s="1"/>
  <c r="R100" i="5" s="1"/>
  <c r="T100" i="5" s="1"/>
  <c r="N99" i="5"/>
  <c r="P99" i="5" s="1"/>
  <c r="R99" i="5" s="1"/>
  <c r="T99" i="5" s="1"/>
  <c r="N98" i="5"/>
  <c r="P98" i="5" s="1"/>
  <c r="R98" i="5" s="1"/>
  <c r="T98" i="5" s="1"/>
  <c r="N97" i="5"/>
  <c r="P97" i="5" s="1"/>
  <c r="R97" i="5" s="1"/>
  <c r="T97" i="5" s="1"/>
  <c r="N96" i="5"/>
  <c r="P96" i="5" s="1"/>
  <c r="R96" i="5" s="1"/>
  <c r="T96" i="5" s="1"/>
  <c r="N95" i="5"/>
  <c r="P95" i="5" s="1"/>
  <c r="R95" i="5" s="1"/>
  <c r="T95" i="5" s="1"/>
  <c r="N94" i="5"/>
  <c r="P94" i="5" s="1"/>
  <c r="R94" i="5" s="1"/>
  <c r="T94" i="5" s="1"/>
  <c r="N93" i="5"/>
  <c r="P93" i="5" s="1"/>
  <c r="R93" i="5" s="1"/>
  <c r="T93" i="5" s="1"/>
  <c r="N92" i="5"/>
  <c r="P92" i="5" s="1"/>
  <c r="R92" i="5" s="1"/>
  <c r="T92" i="5" s="1"/>
  <c r="N91" i="5"/>
  <c r="P91" i="5" s="1"/>
  <c r="R91" i="5" s="1"/>
  <c r="T91" i="5" s="1"/>
  <c r="N90" i="5"/>
  <c r="P90" i="5" s="1"/>
  <c r="R90" i="5" s="1"/>
  <c r="T90" i="5" s="1"/>
  <c r="N89" i="5"/>
  <c r="P89" i="5" s="1"/>
  <c r="R89" i="5" s="1"/>
  <c r="T89" i="5" s="1"/>
  <c r="N88" i="5"/>
  <c r="P88" i="5" s="1"/>
  <c r="R88" i="5" s="1"/>
  <c r="T88" i="5" s="1"/>
  <c r="N87" i="5"/>
  <c r="P87" i="5" s="1"/>
  <c r="R87" i="5" s="1"/>
  <c r="T87" i="5" s="1"/>
  <c r="N86" i="5"/>
  <c r="P86" i="5" s="1"/>
  <c r="R86" i="5" s="1"/>
  <c r="T86" i="5" s="1"/>
  <c r="N85" i="5"/>
  <c r="P85" i="5" s="1"/>
  <c r="R85" i="5" s="1"/>
  <c r="T85" i="5" s="1"/>
  <c r="N84" i="5"/>
  <c r="P84" i="5" s="1"/>
  <c r="R84" i="5" s="1"/>
  <c r="T84" i="5" s="1"/>
  <c r="N83" i="5"/>
  <c r="P83" i="5" s="1"/>
  <c r="R83" i="5" s="1"/>
  <c r="T83" i="5" s="1"/>
  <c r="N82" i="5"/>
  <c r="P82" i="5" s="1"/>
  <c r="R82" i="5" s="1"/>
  <c r="T82" i="5" s="1"/>
  <c r="N81" i="5"/>
  <c r="P81" i="5" s="1"/>
  <c r="R81" i="5" s="1"/>
  <c r="T81" i="5" s="1"/>
  <c r="N80" i="5"/>
  <c r="P80" i="5" s="1"/>
  <c r="R80" i="5" s="1"/>
  <c r="T80" i="5" s="1"/>
  <c r="N79" i="5"/>
  <c r="P79" i="5" s="1"/>
  <c r="R79" i="5" s="1"/>
  <c r="T79" i="5" s="1"/>
  <c r="N78" i="5"/>
  <c r="P78" i="5" s="1"/>
  <c r="R78" i="5" s="1"/>
  <c r="T78" i="5" s="1"/>
  <c r="N77" i="5"/>
  <c r="P77" i="5" s="1"/>
  <c r="R77" i="5" s="1"/>
  <c r="T77" i="5" s="1"/>
  <c r="N76" i="5"/>
  <c r="P76" i="5" s="1"/>
  <c r="R76" i="5" s="1"/>
  <c r="T76" i="5" s="1"/>
  <c r="N75" i="5"/>
  <c r="P75" i="5" s="1"/>
  <c r="R75" i="5" s="1"/>
  <c r="T75" i="5" s="1"/>
  <c r="N74" i="5"/>
  <c r="P74" i="5" s="1"/>
  <c r="R74" i="5" s="1"/>
  <c r="T74" i="5" s="1"/>
  <c r="N73" i="5"/>
  <c r="P73" i="5" s="1"/>
  <c r="R73" i="5" s="1"/>
  <c r="T73" i="5" s="1"/>
  <c r="N72" i="5"/>
  <c r="P72" i="5" s="1"/>
  <c r="R72" i="5" s="1"/>
  <c r="T72" i="5" s="1"/>
  <c r="N71" i="5"/>
  <c r="P71" i="5" s="1"/>
  <c r="R71" i="5" s="1"/>
  <c r="T71" i="5" s="1"/>
  <c r="N70" i="5"/>
  <c r="P70" i="5" s="1"/>
  <c r="R70" i="5" s="1"/>
  <c r="T70" i="5" s="1"/>
  <c r="N69" i="5"/>
  <c r="P69" i="5" s="1"/>
  <c r="R69" i="5" s="1"/>
  <c r="T69" i="5" s="1"/>
  <c r="N68" i="5"/>
  <c r="P68" i="5" s="1"/>
  <c r="R68" i="5" s="1"/>
  <c r="T68" i="5" s="1"/>
  <c r="N67" i="5"/>
  <c r="P67" i="5" s="1"/>
  <c r="R67" i="5" s="1"/>
  <c r="T67" i="5" s="1"/>
  <c r="N66" i="5"/>
  <c r="P66" i="5" s="1"/>
  <c r="R66" i="5" s="1"/>
  <c r="T66" i="5" s="1"/>
  <c r="N65" i="5"/>
  <c r="P65" i="5" s="1"/>
  <c r="R65" i="5" s="1"/>
  <c r="T65" i="5" s="1"/>
  <c r="N64" i="5"/>
  <c r="P64" i="5" s="1"/>
  <c r="R64" i="5" s="1"/>
  <c r="T64" i="5" s="1"/>
  <c r="N63" i="5"/>
  <c r="P63" i="5" s="1"/>
  <c r="R63" i="5" s="1"/>
  <c r="T63" i="5" s="1"/>
  <c r="N62" i="5"/>
  <c r="P62" i="5" s="1"/>
  <c r="R62" i="5" s="1"/>
  <c r="T62" i="5" s="1"/>
  <c r="N61" i="5"/>
  <c r="P61" i="5" s="1"/>
  <c r="R61" i="5" s="1"/>
  <c r="T61" i="5" s="1"/>
  <c r="N60" i="5"/>
  <c r="P60" i="5" s="1"/>
  <c r="R60" i="5" s="1"/>
  <c r="T60" i="5" s="1"/>
  <c r="N59" i="5"/>
  <c r="P59" i="5" s="1"/>
  <c r="R59" i="5" s="1"/>
  <c r="T59" i="5" s="1"/>
  <c r="N58" i="5"/>
  <c r="P58" i="5" s="1"/>
  <c r="R58" i="5" s="1"/>
  <c r="T58" i="5" s="1"/>
  <c r="N57" i="5"/>
  <c r="P57" i="5" s="1"/>
  <c r="R57" i="5" s="1"/>
  <c r="T57" i="5" s="1"/>
  <c r="N56" i="5"/>
  <c r="P56" i="5" s="1"/>
  <c r="R56" i="5" s="1"/>
  <c r="T56" i="5" s="1"/>
  <c r="N55" i="5"/>
  <c r="P55" i="5" s="1"/>
  <c r="R55" i="5" s="1"/>
  <c r="T55" i="5" s="1"/>
  <c r="N54" i="5"/>
  <c r="P54" i="5" s="1"/>
  <c r="R54" i="5" s="1"/>
  <c r="T54" i="5" s="1"/>
  <c r="N53" i="5"/>
  <c r="P53" i="5" s="1"/>
  <c r="R53" i="5" s="1"/>
  <c r="T53" i="5" s="1"/>
  <c r="N52" i="5"/>
  <c r="P52" i="5" s="1"/>
  <c r="R52" i="5" s="1"/>
  <c r="T52" i="5" s="1"/>
  <c r="N51" i="5"/>
  <c r="P51" i="5" s="1"/>
  <c r="R51" i="5" s="1"/>
  <c r="T51" i="5" s="1"/>
  <c r="N50" i="5"/>
  <c r="P50" i="5" s="1"/>
  <c r="R50" i="5" s="1"/>
  <c r="T50" i="5" s="1"/>
  <c r="N49" i="5"/>
  <c r="P49" i="5" s="1"/>
  <c r="R49" i="5" s="1"/>
  <c r="T49" i="5" s="1"/>
  <c r="N48" i="5"/>
  <c r="P48" i="5" s="1"/>
  <c r="R48" i="5" s="1"/>
  <c r="T48" i="5" s="1"/>
  <c r="N47" i="5"/>
  <c r="P47" i="5" s="1"/>
  <c r="R47" i="5" s="1"/>
  <c r="T47" i="5" s="1"/>
  <c r="N46" i="5"/>
  <c r="P46" i="5" s="1"/>
  <c r="R46" i="5" s="1"/>
  <c r="T46" i="5" s="1"/>
  <c r="N45" i="5"/>
  <c r="P45" i="5" s="1"/>
  <c r="R45" i="5" s="1"/>
  <c r="T45" i="5" s="1"/>
  <c r="N44" i="5"/>
  <c r="P44" i="5" s="1"/>
  <c r="R44" i="5" s="1"/>
  <c r="T44" i="5" s="1"/>
  <c r="N43" i="5"/>
  <c r="P43" i="5" s="1"/>
  <c r="R43" i="5" s="1"/>
  <c r="T43" i="5" s="1"/>
  <c r="N42" i="5"/>
  <c r="P42" i="5" s="1"/>
  <c r="R42" i="5" s="1"/>
  <c r="T42" i="5" s="1"/>
  <c r="N41" i="5"/>
  <c r="P41" i="5" s="1"/>
  <c r="R41" i="5" s="1"/>
  <c r="T41" i="5" s="1"/>
  <c r="N40" i="5"/>
  <c r="P40" i="5" s="1"/>
  <c r="R40" i="5" s="1"/>
  <c r="T40" i="5" s="1"/>
  <c r="N39" i="5"/>
  <c r="P39" i="5" s="1"/>
  <c r="R39" i="5" s="1"/>
  <c r="T39" i="5" s="1"/>
  <c r="N38" i="5"/>
  <c r="P38" i="5" s="1"/>
  <c r="R38" i="5" s="1"/>
  <c r="T38" i="5" s="1"/>
  <c r="N37" i="5"/>
  <c r="P37" i="5" s="1"/>
  <c r="R37" i="5" s="1"/>
  <c r="T37" i="5" s="1"/>
  <c r="N36" i="5"/>
  <c r="P36" i="5" s="1"/>
  <c r="R36" i="5" s="1"/>
  <c r="T36" i="5" s="1"/>
  <c r="N35" i="5"/>
  <c r="P35" i="5" s="1"/>
  <c r="R35" i="5" s="1"/>
  <c r="T35" i="5" s="1"/>
  <c r="N34" i="5"/>
  <c r="P34" i="5" s="1"/>
  <c r="R34" i="5" s="1"/>
  <c r="T34" i="5" s="1"/>
  <c r="N33" i="5"/>
  <c r="P33" i="5" s="1"/>
  <c r="R33" i="5" s="1"/>
  <c r="T33" i="5" s="1"/>
  <c r="N32" i="5"/>
  <c r="P32" i="5" s="1"/>
  <c r="R32" i="5" s="1"/>
  <c r="T32" i="5" s="1"/>
  <c r="N31" i="5"/>
  <c r="P31" i="5" s="1"/>
  <c r="R31" i="5" s="1"/>
  <c r="T31" i="5" s="1"/>
  <c r="N30" i="5"/>
  <c r="P30" i="5" s="1"/>
  <c r="R30" i="5" s="1"/>
  <c r="T30" i="5" s="1"/>
  <c r="N29" i="5"/>
  <c r="P29" i="5" s="1"/>
  <c r="R29" i="5" s="1"/>
  <c r="T29" i="5" s="1"/>
  <c r="N28" i="5"/>
  <c r="P28" i="5" s="1"/>
  <c r="R28" i="5" s="1"/>
  <c r="T28" i="5" s="1"/>
  <c r="N27" i="5"/>
  <c r="P27" i="5" s="1"/>
  <c r="R27" i="5" s="1"/>
  <c r="T27" i="5" s="1"/>
  <c r="N26" i="5"/>
  <c r="P26" i="5" s="1"/>
  <c r="R26" i="5" s="1"/>
  <c r="T26" i="5" s="1"/>
  <c r="N25" i="5"/>
  <c r="P25" i="5" s="1"/>
  <c r="R25" i="5" s="1"/>
  <c r="T25" i="5" s="1"/>
  <c r="N24" i="5"/>
  <c r="P24" i="5" s="1"/>
  <c r="R24" i="5" s="1"/>
  <c r="T24" i="5" s="1"/>
  <c r="N23" i="5"/>
  <c r="P23" i="5" s="1"/>
  <c r="R23" i="5" s="1"/>
  <c r="T23" i="5" s="1"/>
  <c r="N22" i="5"/>
  <c r="P22" i="5" s="1"/>
  <c r="R22" i="5" s="1"/>
  <c r="T22" i="5" s="1"/>
  <c r="N21" i="5"/>
  <c r="P21" i="5" s="1"/>
  <c r="R21" i="5" s="1"/>
  <c r="T21" i="5" s="1"/>
  <c r="N20" i="5"/>
  <c r="P20" i="5" s="1"/>
  <c r="R20" i="5" s="1"/>
  <c r="T20" i="5" s="1"/>
  <c r="N19" i="5"/>
  <c r="P19" i="5" s="1"/>
  <c r="R19" i="5" s="1"/>
  <c r="T19" i="5" s="1"/>
  <c r="N18" i="5"/>
  <c r="P18" i="5" s="1"/>
  <c r="R18" i="5" s="1"/>
  <c r="T18" i="5" s="1"/>
  <c r="N17" i="5"/>
  <c r="P17" i="5" s="1"/>
  <c r="R17" i="5" s="1"/>
  <c r="T17" i="5" s="1"/>
  <c r="C338" i="12"/>
  <c r="D338" i="12"/>
  <c r="E338" i="12"/>
  <c r="F338" i="12"/>
  <c r="G338" i="12"/>
  <c r="H338" i="12"/>
  <c r="I338" i="12"/>
  <c r="J338" i="12"/>
  <c r="L338" i="12"/>
  <c r="M338" i="12"/>
  <c r="C339" i="12"/>
  <c r="D339" i="12"/>
  <c r="E339" i="12"/>
  <c r="F339" i="12"/>
  <c r="G339" i="12"/>
  <c r="H339" i="12"/>
  <c r="I339" i="12"/>
  <c r="J339" i="12"/>
  <c r="K339" i="12"/>
  <c r="L339" i="12"/>
  <c r="M339" i="12"/>
  <c r="N339" i="12"/>
  <c r="Q339" i="12" s="1"/>
  <c r="P438" i="12"/>
  <c r="BH115" i="5"/>
  <c r="K338" i="12"/>
  <c r="C230" i="12"/>
  <c r="D230" i="12"/>
  <c r="E230" i="12"/>
  <c r="F230" i="12"/>
  <c r="G230" i="12"/>
  <c r="H230" i="12"/>
  <c r="I230" i="12"/>
  <c r="J230" i="12"/>
  <c r="L230" i="12"/>
  <c r="M230" i="12"/>
  <c r="C231" i="12"/>
  <c r="D231" i="12"/>
  <c r="E231" i="12"/>
  <c r="F231" i="12"/>
  <c r="G231" i="12"/>
  <c r="H231" i="12"/>
  <c r="I231" i="12"/>
  <c r="J231" i="12"/>
  <c r="L231" i="12"/>
  <c r="M231" i="12"/>
  <c r="N231" i="12"/>
  <c r="Q231" i="12" s="1"/>
  <c r="P330" i="12"/>
  <c r="AT115" i="5"/>
  <c r="AU115" i="5"/>
  <c r="C122" i="12"/>
  <c r="D122" i="12"/>
  <c r="E122" i="12"/>
  <c r="F122" i="12"/>
  <c r="G122" i="12"/>
  <c r="H122" i="12"/>
  <c r="I122" i="12"/>
  <c r="J122" i="12"/>
  <c r="L122" i="12"/>
  <c r="M122" i="12"/>
  <c r="C123" i="12"/>
  <c r="D123" i="12"/>
  <c r="E123" i="12"/>
  <c r="F123" i="12"/>
  <c r="G123" i="12"/>
  <c r="H123" i="12"/>
  <c r="I123" i="12"/>
  <c r="J123" i="12"/>
  <c r="L123" i="12"/>
  <c r="M123" i="12"/>
  <c r="N123" i="12"/>
  <c r="Q123" i="12" s="1"/>
  <c r="P222" i="12"/>
  <c r="O115" i="5"/>
  <c r="N113" i="12"/>
  <c r="Q113" i="12" s="1"/>
  <c r="M113" i="12"/>
  <c r="L113" i="12"/>
  <c r="K113" i="12"/>
  <c r="J113" i="12"/>
  <c r="I113" i="12"/>
  <c r="H113" i="12"/>
  <c r="G113" i="12"/>
  <c r="F113" i="12"/>
  <c r="E113" i="12"/>
  <c r="D113" i="12"/>
  <c r="C113" i="12"/>
  <c r="N112" i="12"/>
  <c r="Q112" i="12" s="1"/>
  <c r="M112" i="12"/>
  <c r="L112" i="12"/>
  <c r="K112" i="12"/>
  <c r="J112" i="12"/>
  <c r="I112" i="12"/>
  <c r="H112" i="12"/>
  <c r="G112" i="12"/>
  <c r="F112" i="12"/>
  <c r="E112" i="12"/>
  <c r="D112" i="12"/>
  <c r="C112" i="12"/>
  <c r="N111" i="12"/>
  <c r="Q111" i="12" s="1"/>
  <c r="M111" i="12"/>
  <c r="L111" i="12"/>
  <c r="K111" i="12"/>
  <c r="J111" i="12"/>
  <c r="I111" i="12"/>
  <c r="H111" i="12"/>
  <c r="G111" i="12"/>
  <c r="F111" i="12"/>
  <c r="E111" i="12"/>
  <c r="D111" i="12"/>
  <c r="C111" i="12"/>
  <c r="N110" i="12"/>
  <c r="Q110" i="12" s="1"/>
  <c r="M110" i="12"/>
  <c r="L110" i="12"/>
  <c r="K110" i="12"/>
  <c r="J110" i="12"/>
  <c r="I110" i="12"/>
  <c r="H110" i="12"/>
  <c r="G110" i="12"/>
  <c r="F110" i="12"/>
  <c r="E110" i="12"/>
  <c r="D110" i="12"/>
  <c r="C110" i="12"/>
  <c r="N109" i="12"/>
  <c r="Q109" i="12" s="1"/>
  <c r="M109" i="12"/>
  <c r="L109" i="12"/>
  <c r="K109" i="12"/>
  <c r="J109" i="12"/>
  <c r="I109" i="12"/>
  <c r="H109" i="12"/>
  <c r="G109" i="12"/>
  <c r="F109" i="12"/>
  <c r="E109" i="12"/>
  <c r="D109" i="12"/>
  <c r="C109" i="12"/>
  <c r="N108" i="12"/>
  <c r="Q108" i="12" s="1"/>
  <c r="M108" i="12"/>
  <c r="L108" i="12"/>
  <c r="K108" i="12"/>
  <c r="J108" i="12"/>
  <c r="I108" i="12"/>
  <c r="H108" i="12"/>
  <c r="G108" i="12"/>
  <c r="F108" i="12"/>
  <c r="E108" i="12"/>
  <c r="D108" i="12"/>
  <c r="C108" i="12"/>
  <c r="N107" i="12"/>
  <c r="Q107" i="12" s="1"/>
  <c r="M107" i="12"/>
  <c r="L107" i="12"/>
  <c r="K107" i="12"/>
  <c r="J107" i="12"/>
  <c r="I107" i="12"/>
  <c r="H107" i="12"/>
  <c r="G107" i="12"/>
  <c r="F107" i="12"/>
  <c r="E107" i="12"/>
  <c r="D107" i="12"/>
  <c r="C107" i="12"/>
  <c r="N106" i="12"/>
  <c r="Q106" i="12" s="1"/>
  <c r="M106" i="12"/>
  <c r="L106" i="12"/>
  <c r="K106" i="12"/>
  <c r="J106" i="12"/>
  <c r="I106" i="12"/>
  <c r="H106" i="12"/>
  <c r="G106" i="12"/>
  <c r="F106" i="12"/>
  <c r="E106" i="12"/>
  <c r="D106" i="12"/>
  <c r="C106" i="12"/>
  <c r="N105" i="12"/>
  <c r="Q105" i="12" s="1"/>
  <c r="M105" i="12"/>
  <c r="L105" i="12"/>
  <c r="K105" i="12"/>
  <c r="J105" i="12"/>
  <c r="I105" i="12"/>
  <c r="H105" i="12"/>
  <c r="G105" i="12"/>
  <c r="F105" i="12"/>
  <c r="E105" i="12"/>
  <c r="D105" i="12"/>
  <c r="C105" i="12"/>
  <c r="N104" i="12"/>
  <c r="Q104" i="12" s="1"/>
  <c r="M104" i="12"/>
  <c r="L104" i="12"/>
  <c r="K104" i="12"/>
  <c r="J104" i="12"/>
  <c r="I104" i="12"/>
  <c r="H104" i="12"/>
  <c r="G104" i="12"/>
  <c r="F104" i="12"/>
  <c r="E104" i="12"/>
  <c r="D104" i="12"/>
  <c r="C104" i="12"/>
  <c r="N103" i="12"/>
  <c r="Q103" i="12" s="1"/>
  <c r="M103" i="12"/>
  <c r="L103" i="12"/>
  <c r="K103" i="12"/>
  <c r="J103" i="12"/>
  <c r="I103" i="12"/>
  <c r="H103" i="12"/>
  <c r="G103" i="12"/>
  <c r="F103" i="12"/>
  <c r="E103" i="12"/>
  <c r="D103" i="12"/>
  <c r="C103" i="12"/>
  <c r="N102" i="12"/>
  <c r="Q102" i="12" s="1"/>
  <c r="M102" i="12"/>
  <c r="L102" i="12"/>
  <c r="K102" i="12"/>
  <c r="J102" i="12"/>
  <c r="I102" i="12"/>
  <c r="H102" i="12"/>
  <c r="G102" i="12"/>
  <c r="F102" i="12"/>
  <c r="E102" i="12"/>
  <c r="D102" i="12"/>
  <c r="C102" i="12"/>
  <c r="N101" i="12"/>
  <c r="Q101" i="12" s="1"/>
  <c r="M101" i="12"/>
  <c r="L101" i="12"/>
  <c r="K101" i="12"/>
  <c r="J101" i="12"/>
  <c r="I101" i="12"/>
  <c r="H101" i="12"/>
  <c r="G101" i="12"/>
  <c r="F101" i="12"/>
  <c r="E101" i="12"/>
  <c r="D101" i="12"/>
  <c r="C101" i="12"/>
  <c r="N100" i="12"/>
  <c r="Q100" i="12" s="1"/>
  <c r="M100" i="12"/>
  <c r="L100" i="12"/>
  <c r="K100" i="12"/>
  <c r="J100" i="12"/>
  <c r="I100" i="12"/>
  <c r="H100" i="12"/>
  <c r="G100" i="12"/>
  <c r="F100" i="12"/>
  <c r="E100" i="12"/>
  <c r="D100" i="12"/>
  <c r="C100" i="12"/>
  <c r="N99" i="12"/>
  <c r="Q99" i="12" s="1"/>
  <c r="M99" i="12"/>
  <c r="L99" i="12"/>
  <c r="K99" i="12"/>
  <c r="J99" i="12"/>
  <c r="I99" i="12"/>
  <c r="H99" i="12"/>
  <c r="G99" i="12"/>
  <c r="F99" i="12"/>
  <c r="E99" i="12"/>
  <c r="D99" i="12"/>
  <c r="C99" i="12"/>
  <c r="N98" i="12"/>
  <c r="Q98" i="12" s="1"/>
  <c r="M98" i="12"/>
  <c r="L98" i="12"/>
  <c r="K98" i="12"/>
  <c r="J98" i="12"/>
  <c r="I98" i="12"/>
  <c r="H98" i="12"/>
  <c r="G98" i="12"/>
  <c r="F98" i="12"/>
  <c r="E98" i="12"/>
  <c r="D98" i="12"/>
  <c r="C98" i="12"/>
  <c r="N97" i="12"/>
  <c r="Q97" i="12" s="1"/>
  <c r="M97" i="12"/>
  <c r="L97" i="12"/>
  <c r="K97" i="12"/>
  <c r="J97" i="12"/>
  <c r="I97" i="12"/>
  <c r="H97" i="12"/>
  <c r="G97" i="12"/>
  <c r="F97" i="12"/>
  <c r="E97" i="12"/>
  <c r="D97" i="12"/>
  <c r="C97" i="12"/>
  <c r="N96" i="12"/>
  <c r="Q96" i="12" s="1"/>
  <c r="M96" i="12"/>
  <c r="L96" i="12"/>
  <c r="K96" i="12"/>
  <c r="J96" i="12"/>
  <c r="I96" i="12"/>
  <c r="H96" i="12"/>
  <c r="G96" i="12"/>
  <c r="F96" i="12"/>
  <c r="E96" i="12"/>
  <c r="D96" i="12"/>
  <c r="C96" i="12"/>
  <c r="N95" i="12"/>
  <c r="Q95" i="12" s="1"/>
  <c r="M95" i="12"/>
  <c r="L95" i="12"/>
  <c r="K95" i="12"/>
  <c r="J95" i="12"/>
  <c r="I95" i="12"/>
  <c r="H95" i="12"/>
  <c r="G95" i="12"/>
  <c r="F95" i="12"/>
  <c r="E95" i="12"/>
  <c r="D95" i="12"/>
  <c r="C95" i="12"/>
  <c r="N94" i="12"/>
  <c r="Q94" i="12" s="1"/>
  <c r="M94" i="12"/>
  <c r="L94" i="12"/>
  <c r="K94" i="12"/>
  <c r="J94" i="12"/>
  <c r="I94" i="12"/>
  <c r="H94" i="12"/>
  <c r="G94" i="12"/>
  <c r="F94" i="12"/>
  <c r="E94" i="12"/>
  <c r="D94" i="12"/>
  <c r="C94" i="12"/>
  <c r="N93" i="12"/>
  <c r="Q93" i="12" s="1"/>
  <c r="M93" i="12"/>
  <c r="L93" i="12"/>
  <c r="K93" i="12"/>
  <c r="J93" i="12"/>
  <c r="I93" i="12"/>
  <c r="H93" i="12"/>
  <c r="G93" i="12"/>
  <c r="F93" i="12"/>
  <c r="E93" i="12"/>
  <c r="D93" i="12"/>
  <c r="C93" i="12"/>
  <c r="N92" i="12"/>
  <c r="Q92" i="12" s="1"/>
  <c r="M92" i="12"/>
  <c r="L92" i="12"/>
  <c r="K92" i="12"/>
  <c r="J92" i="12"/>
  <c r="I92" i="12"/>
  <c r="H92" i="12"/>
  <c r="G92" i="12"/>
  <c r="F92" i="12"/>
  <c r="E92" i="12"/>
  <c r="D92" i="12"/>
  <c r="C92" i="12"/>
  <c r="N91" i="12"/>
  <c r="Q91" i="12" s="1"/>
  <c r="M91" i="12"/>
  <c r="L91" i="12"/>
  <c r="K91" i="12"/>
  <c r="J91" i="12"/>
  <c r="I91" i="12"/>
  <c r="H91" i="12"/>
  <c r="G91" i="12"/>
  <c r="F91" i="12"/>
  <c r="E91" i="12"/>
  <c r="D91" i="12"/>
  <c r="C91" i="12"/>
  <c r="N90" i="12"/>
  <c r="M90" i="12"/>
  <c r="L90" i="12"/>
  <c r="K90" i="12"/>
  <c r="J90" i="12"/>
  <c r="I90" i="12"/>
  <c r="H90" i="12"/>
  <c r="G90" i="12"/>
  <c r="F90" i="12"/>
  <c r="E90" i="12"/>
  <c r="D90" i="12"/>
  <c r="C90" i="12"/>
  <c r="N89" i="12"/>
  <c r="Q89" i="12" s="1"/>
  <c r="M89" i="12"/>
  <c r="L89" i="12"/>
  <c r="K89" i="12"/>
  <c r="J89" i="12"/>
  <c r="I89" i="12"/>
  <c r="H89" i="12"/>
  <c r="G89" i="12"/>
  <c r="F89" i="12"/>
  <c r="E89" i="12"/>
  <c r="D89" i="12"/>
  <c r="C89" i="12"/>
  <c r="N88" i="12"/>
  <c r="Q88" i="12" s="1"/>
  <c r="M88" i="12"/>
  <c r="L88" i="12"/>
  <c r="K88" i="12"/>
  <c r="J88" i="12"/>
  <c r="I88" i="12"/>
  <c r="H88" i="12"/>
  <c r="G88" i="12"/>
  <c r="F88" i="12"/>
  <c r="E88" i="12"/>
  <c r="D88" i="12"/>
  <c r="C88" i="12"/>
  <c r="N87" i="12"/>
  <c r="Q87" i="12" s="1"/>
  <c r="M87" i="12"/>
  <c r="L87" i="12"/>
  <c r="K87" i="12"/>
  <c r="J87" i="12"/>
  <c r="I87" i="12"/>
  <c r="H87" i="12"/>
  <c r="G87" i="12"/>
  <c r="F87" i="12"/>
  <c r="E87" i="12"/>
  <c r="D87" i="12"/>
  <c r="C87" i="12"/>
  <c r="N86" i="12"/>
  <c r="Q86" i="12" s="1"/>
  <c r="M86" i="12"/>
  <c r="L86" i="12"/>
  <c r="K86" i="12"/>
  <c r="J86" i="12"/>
  <c r="I86" i="12"/>
  <c r="H86" i="12"/>
  <c r="G86" i="12"/>
  <c r="F86" i="12"/>
  <c r="E86" i="12"/>
  <c r="D86" i="12"/>
  <c r="C86" i="12"/>
  <c r="N85" i="12"/>
  <c r="Q85" i="12" s="1"/>
  <c r="M85" i="12"/>
  <c r="L85" i="12"/>
  <c r="K85" i="12"/>
  <c r="J85" i="12"/>
  <c r="I85" i="12"/>
  <c r="H85" i="12"/>
  <c r="G85" i="12"/>
  <c r="F85" i="12"/>
  <c r="E85" i="12"/>
  <c r="D85" i="12"/>
  <c r="C85" i="12"/>
  <c r="N84" i="12"/>
  <c r="Q84" i="12" s="1"/>
  <c r="M84" i="12"/>
  <c r="L84" i="12"/>
  <c r="K84" i="12"/>
  <c r="J84" i="12"/>
  <c r="I84" i="12"/>
  <c r="H84" i="12"/>
  <c r="G84" i="12"/>
  <c r="F84" i="12"/>
  <c r="E84" i="12"/>
  <c r="D84" i="12"/>
  <c r="C84" i="12"/>
  <c r="N83" i="12"/>
  <c r="Q83" i="12" s="1"/>
  <c r="M83" i="12"/>
  <c r="L83" i="12"/>
  <c r="K83" i="12"/>
  <c r="J83" i="12"/>
  <c r="I83" i="12"/>
  <c r="H83" i="12"/>
  <c r="G83" i="12"/>
  <c r="F83" i="12"/>
  <c r="E83" i="12"/>
  <c r="D83" i="12"/>
  <c r="C83" i="12"/>
  <c r="N82" i="12"/>
  <c r="Q82" i="12" s="1"/>
  <c r="M82" i="12"/>
  <c r="L82" i="12"/>
  <c r="K82" i="12"/>
  <c r="J82" i="12"/>
  <c r="I82" i="12"/>
  <c r="H82" i="12"/>
  <c r="G82" i="12"/>
  <c r="F82" i="12"/>
  <c r="E82" i="12"/>
  <c r="D82" i="12"/>
  <c r="C82" i="12"/>
  <c r="N81" i="12"/>
  <c r="Q81" i="12" s="1"/>
  <c r="M81" i="12"/>
  <c r="L81" i="12"/>
  <c r="K81" i="12"/>
  <c r="J81" i="12"/>
  <c r="I81" i="12"/>
  <c r="H81" i="12"/>
  <c r="G81" i="12"/>
  <c r="F81" i="12"/>
  <c r="E81" i="12"/>
  <c r="D81" i="12"/>
  <c r="C81" i="12"/>
  <c r="N80" i="12"/>
  <c r="Q80" i="12" s="1"/>
  <c r="M80" i="12"/>
  <c r="L80" i="12"/>
  <c r="K80" i="12"/>
  <c r="J80" i="12"/>
  <c r="I80" i="12"/>
  <c r="H80" i="12"/>
  <c r="G80" i="12"/>
  <c r="F80" i="12"/>
  <c r="E80" i="12"/>
  <c r="D80" i="12"/>
  <c r="C80" i="12"/>
  <c r="N79" i="12"/>
  <c r="Q79" i="12" s="1"/>
  <c r="M79" i="12"/>
  <c r="L79" i="12"/>
  <c r="K79" i="12"/>
  <c r="J79" i="12"/>
  <c r="I79" i="12"/>
  <c r="H79" i="12"/>
  <c r="G79" i="12"/>
  <c r="F79" i="12"/>
  <c r="E79" i="12"/>
  <c r="D79" i="12"/>
  <c r="C79" i="12"/>
  <c r="N78" i="12"/>
  <c r="Q78" i="12" s="1"/>
  <c r="M78" i="12"/>
  <c r="L78" i="12"/>
  <c r="K78" i="12"/>
  <c r="J78" i="12"/>
  <c r="I78" i="12"/>
  <c r="H78" i="12"/>
  <c r="G78" i="12"/>
  <c r="F78" i="12"/>
  <c r="E78" i="12"/>
  <c r="D78" i="12"/>
  <c r="C78" i="12"/>
  <c r="N77" i="12"/>
  <c r="Q77" i="12" s="1"/>
  <c r="M77" i="12"/>
  <c r="L77" i="12"/>
  <c r="K77" i="12"/>
  <c r="J77" i="12"/>
  <c r="I77" i="12"/>
  <c r="H77" i="12"/>
  <c r="G77" i="12"/>
  <c r="F77" i="12"/>
  <c r="E77" i="12"/>
  <c r="D77" i="12"/>
  <c r="C77" i="12"/>
  <c r="N76" i="12"/>
  <c r="Q76" i="12" s="1"/>
  <c r="M76" i="12"/>
  <c r="L76" i="12"/>
  <c r="K76" i="12"/>
  <c r="J76" i="12"/>
  <c r="I76" i="12"/>
  <c r="H76" i="12"/>
  <c r="G76" i="12"/>
  <c r="F76" i="12"/>
  <c r="E76" i="12"/>
  <c r="D76" i="12"/>
  <c r="C76" i="12"/>
  <c r="N75" i="12"/>
  <c r="Q75" i="12" s="1"/>
  <c r="M75" i="12"/>
  <c r="L75" i="12"/>
  <c r="K75" i="12"/>
  <c r="J75" i="12"/>
  <c r="I75" i="12"/>
  <c r="H75" i="12"/>
  <c r="G75" i="12"/>
  <c r="F75" i="12"/>
  <c r="E75" i="12"/>
  <c r="D75" i="12"/>
  <c r="C75" i="12"/>
  <c r="N74" i="12"/>
  <c r="Q74" i="12" s="1"/>
  <c r="M74" i="12"/>
  <c r="L74" i="12"/>
  <c r="K74" i="12"/>
  <c r="J74" i="12"/>
  <c r="I74" i="12"/>
  <c r="H74" i="12"/>
  <c r="G74" i="12"/>
  <c r="F74" i="12"/>
  <c r="E74" i="12"/>
  <c r="D74" i="12"/>
  <c r="C74" i="12"/>
  <c r="N73" i="12"/>
  <c r="Q73" i="12" s="1"/>
  <c r="M73" i="12"/>
  <c r="L73" i="12"/>
  <c r="K73" i="12"/>
  <c r="J73" i="12"/>
  <c r="I73" i="12"/>
  <c r="H73" i="12"/>
  <c r="G73" i="12"/>
  <c r="F73" i="12"/>
  <c r="E73" i="12"/>
  <c r="D73" i="12"/>
  <c r="C73" i="12"/>
  <c r="N72" i="12"/>
  <c r="Q72" i="12" s="1"/>
  <c r="M72" i="12"/>
  <c r="L72" i="12"/>
  <c r="K72" i="12"/>
  <c r="J72" i="12"/>
  <c r="I72" i="12"/>
  <c r="H72" i="12"/>
  <c r="G72" i="12"/>
  <c r="F72" i="12"/>
  <c r="E72" i="12"/>
  <c r="D72" i="12"/>
  <c r="C72" i="12"/>
  <c r="N71" i="12"/>
  <c r="Q71" i="12" s="1"/>
  <c r="M71" i="12"/>
  <c r="L71" i="12"/>
  <c r="K71" i="12"/>
  <c r="J71" i="12"/>
  <c r="I71" i="12"/>
  <c r="H71" i="12"/>
  <c r="G71" i="12"/>
  <c r="F71" i="12"/>
  <c r="E71" i="12"/>
  <c r="D71" i="12"/>
  <c r="C71" i="12"/>
  <c r="N70" i="12"/>
  <c r="M70" i="12"/>
  <c r="L70" i="12"/>
  <c r="K70" i="12"/>
  <c r="J70" i="12"/>
  <c r="I70" i="12"/>
  <c r="H70" i="12"/>
  <c r="G70" i="12"/>
  <c r="F70" i="12"/>
  <c r="E70" i="12"/>
  <c r="D70" i="12"/>
  <c r="C70" i="12"/>
  <c r="N69" i="12"/>
  <c r="Q69" i="12" s="1"/>
  <c r="M69" i="12"/>
  <c r="L69" i="12"/>
  <c r="K69" i="12"/>
  <c r="J69" i="12"/>
  <c r="I69" i="12"/>
  <c r="H69" i="12"/>
  <c r="G69" i="12"/>
  <c r="F69" i="12"/>
  <c r="E69" i="12"/>
  <c r="D69" i="12"/>
  <c r="C69" i="12"/>
  <c r="N68" i="12"/>
  <c r="Q68" i="12" s="1"/>
  <c r="M68" i="12"/>
  <c r="L68" i="12"/>
  <c r="K68" i="12"/>
  <c r="J68" i="12"/>
  <c r="I68" i="12"/>
  <c r="H68" i="12"/>
  <c r="G68" i="12"/>
  <c r="F68" i="12"/>
  <c r="E68" i="12"/>
  <c r="D68" i="12"/>
  <c r="C68" i="12"/>
  <c r="N67" i="12"/>
  <c r="Q67" i="12" s="1"/>
  <c r="M67" i="12"/>
  <c r="L67" i="12"/>
  <c r="K67" i="12"/>
  <c r="J67" i="12"/>
  <c r="I67" i="12"/>
  <c r="H67" i="12"/>
  <c r="G67" i="12"/>
  <c r="F67" i="12"/>
  <c r="E67" i="12"/>
  <c r="D67" i="12"/>
  <c r="C67" i="12"/>
  <c r="N66" i="12"/>
  <c r="Q66" i="12" s="1"/>
  <c r="M66" i="12"/>
  <c r="L66" i="12"/>
  <c r="K66" i="12"/>
  <c r="J66" i="12"/>
  <c r="I66" i="12"/>
  <c r="H66" i="12"/>
  <c r="G66" i="12"/>
  <c r="F66" i="12"/>
  <c r="E66" i="12"/>
  <c r="D66" i="12"/>
  <c r="C66" i="12"/>
  <c r="N65" i="12"/>
  <c r="Q65" i="12" s="1"/>
  <c r="M65" i="12"/>
  <c r="L65" i="12"/>
  <c r="K65" i="12"/>
  <c r="J65" i="12"/>
  <c r="I65" i="12"/>
  <c r="H65" i="12"/>
  <c r="G65" i="12"/>
  <c r="F65" i="12"/>
  <c r="E65" i="12"/>
  <c r="D65" i="12"/>
  <c r="C65" i="12"/>
  <c r="N64" i="12"/>
  <c r="Q64" i="12" s="1"/>
  <c r="M64" i="12"/>
  <c r="L64" i="12"/>
  <c r="K64" i="12"/>
  <c r="J64" i="12"/>
  <c r="I64" i="12"/>
  <c r="H64" i="12"/>
  <c r="G64" i="12"/>
  <c r="F64" i="12"/>
  <c r="E64" i="12"/>
  <c r="D64" i="12"/>
  <c r="C64" i="12"/>
  <c r="N63" i="12"/>
  <c r="Q63" i="12" s="1"/>
  <c r="M63" i="12"/>
  <c r="L63" i="12"/>
  <c r="K63" i="12"/>
  <c r="J63" i="12"/>
  <c r="I63" i="12"/>
  <c r="H63" i="12"/>
  <c r="G63" i="12"/>
  <c r="F63" i="12"/>
  <c r="E63" i="12"/>
  <c r="D63" i="12"/>
  <c r="C63" i="12"/>
  <c r="N62" i="12"/>
  <c r="Q62" i="12" s="1"/>
  <c r="M62" i="12"/>
  <c r="L62" i="12"/>
  <c r="K62" i="12"/>
  <c r="J62" i="12"/>
  <c r="I62" i="12"/>
  <c r="H62" i="12"/>
  <c r="G62" i="12"/>
  <c r="F62" i="12"/>
  <c r="E62" i="12"/>
  <c r="D62" i="12"/>
  <c r="C62" i="12"/>
  <c r="N61" i="12"/>
  <c r="Q61" i="12" s="1"/>
  <c r="M61" i="12"/>
  <c r="L61" i="12"/>
  <c r="K61" i="12"/>
  <c r="J61" i="12"/>
  <c r="I61" i="12"/>
  <c r="H61" i="12"/>
  <c r="G61" i="12"/>
  <c r="F61" i="12"/>
  <c r="E61" i="12"/>
  <c r="D61" i="12"/>
  <c r="C61" i="12"/>
  <c r="N60" i="12"/>
  <c r="Q60" i="12" s="1"/>
  <c r="M60" i="12"/>
  <c r="L60" i="12"/>
  <c r="K60" i="12"/>
  <c r="J60" i="12"/>
  <c r="I60" i="12"/>
  <c r="H60" i="12"/>
  <c r="G60" i="12"/>
  <c r="F60" i="12"/>
  <c r="E60" i="12"/>
  <c r="D60" i="12"/>
  <c r="C60" i="12"/>
  <c r="N59" i="12"/>
  <c r="Q59" i="12" s="1"/>
  <c r="M59" i="12"/>
  <c r="L59" i="12"/>
  <c r="K59" i="12"/>
  <c r="J59" i="12"/>
  <c r="I59" i="12"/>
  <c r="H59" i="12"/>
  <c r="G59" i="12"/>
  <c r="F59" i="12"/>
  <c r="E59" i="12"/>
  <c r="D59" i="12"/>
  <c r="C59" i="12"/>
  <c r="N58" i="12"/>
  <c r="Q58" i="12" s="1"/>
  <c r="M58" i="12"/>
  <c r="L58" i="12"/>
  <c r="K58" i="12"/>
  <c r="J58" i="12"/>
  <c r="I58" i="12"/>
  <c r="H58" i="12"/>
  <c r="G58" i="12"/>
  <c r="F58" i="12"/>
  <c r="E58" i="12"/>
  <c r="D58" i="12"/>
  <c r="C58" i="12"/>
  <c r="N57" i="12"/>
  <c r="Q57" i="12" s="1"/>
  <c r="M57" i="12"/>
  <c r="L57" i="12"/>
  <c r="K57" i="12"/>
  <c r="J57" i="12"/>
  <c r="I57" i="12"/>
  <c r="H57" i="12"/>
  <c r="G57" i="12"/>
  <c r="F57" i="12"/>
  <c r="E57" i="12"/>
  <c r="D57" i="12"/>
  <c r="C57" i="12"/>
  <c r="N56" i="12"/>
  <c r="Q56" i="12" s="1"/>
  <c r="M56" i="12"/>
  <c r="L56" i="12"/>
  <c r="K56" i="12"/>
  <c r="J56" i="12"/>
  <c r="I56" i="12"/>
  <c r="H56" i="12"/>
  <c r="G56" i="12"/>
  <c r="F56" i="12"/>
  <c r="E56" i="12"/>
  <c r="D56" i="12"/>
  <c r="C56" i="12"/>
  <c r="N55" i="12"/>
  <c r="Q55" i="12" s="1"/>
  <c r="M55" i="12"/>
  <c r="L55" i="12"/>
  <c r="K55" i="12"/>
  <c r="J55" i="12"/>
  <c r="I55" i="12"/>
  <c r="H55" i="12"/>
  <c r="G55" i="12"/>
  <c r="F55" i="12"/>
  <c r="E55" i="12"/>
  <c r="D55" i="12"/>
  <c r="C55" i="12"/>
  <c r="N54" i="12"/>
  <c r="Q54" i="12" s="1"/>
  <c r="M54" i="12"/>
  <c r="L54" i="12"/>
  <c r="K54" i="12"/>
  <c r="J54" i="12"/>
  <c r="I54" i="12"/>
  <c r="H54" i="12"/>
  <c r="G54" i="12"/>
  <c r="F54" i="12"/>
  <c r="E54" i="12"/>
  <c r="D54" i="12"/>
  <c r="C54" i="12"/>
  <c r="N53" i="12"/>
  <c r="Q53" i="12" s="1"/>
  <c r="M53" i="12"/>
  <c r="L53" i="12"/>
  <c r="K53" i="12"/>
  <c r="J53" i="12"/>
  <c r="I53" i="12"/>
  <c r="H53" i="12"/>
  <c r="G53" i="12"/>
  <c r="F53" i="12"/>
  <c r="E53" i="12"/>
  <c r="D53" i="12"/>
  <c r="C53" i="12"/>
  <c r="N52" i="12"/>
  <c r="Q52" i="12" s="1"/>
  <c r="M52" i="12"/>
  <c r="L52" i="12"/>
  <c r="K52" i="12"/>
  <c r="J52" i="12"/>
  <c r="I52" i="12"/>
  <c r="H52" i="12"/>
  <c r="G52" i="12"/>
  <c r="F52" i="12"/>
  <c r="E52" i="12"/>
  <c r="D52" i="12"/>
  <c r="C52" i="12"/>
  <c r="N51" i="12"/>
  <c r="Q51" i="12" s="1"/>
  <c r="M51" i="12"/>
  <c r="L51" i="12"/>
  <c r="K51" i="12"/>
  <c r="J51" i="12"/>
  <c r="I51" i="12"/>
  <c r="H51" i="12"/>
  <c r="G51" i="12"/>
  <c r="F51" i="12"/>
  <c r="E51" i="12"/>
  <c r="D51" i="12"/>
  <c r="C51" i="12"/>
  <c r="N50" i="12"/>
  <c r="Q50" i="12" s="1"/>
  <c r="M50" i="12"/>
  <c r="L50" i="12"/>
  <c r="K50" i="12"/>
  <c r="J50" i="12"/>
  <c r="I50" i="12"/>
  <c r="H50" i="12"/>
  <c r="G50" i="12"/>
  <c r="F50" i="12"/>
  <c r="E50" i="12"/>
  <c r="D50" i="12"/>
  <c r="C50" i="12"/>
  <c r="N49" i="12"/>
  <c r="Q49" i="12" s="1"/>
  <c r="M49" i="12"/>
  <c r="L49" i="12"/>
  <c r="K49" i="12"/>
  <c r="J49" i="12"/>
  <c r="I49" i="12"/>
  <c r="H49" i="12"/>
  <c r="G49" i="12"/>
  <c r="F49" i="12"/>
  <c r="E49" i="12"/>
  <c r="D49" i="12"/>
  <c r="C49" i="12"/>
  <c r="N48" i="12"/>
  <c r="Q48" i="12" s="1"/>
  <c r="M48" i="12"/>
  <c r="L48" i="12"/>
  <c r="K48" i="12"/>
  <c r="J48" i="12"/>
  <c r="I48" i="12"/>
  <c r="H48" i="12"/>
  <c r="G48" i="12"/>
  <c r="F48" i="12"/>
  <c r="E48" i="12"/>
  <c r="D48" i="12"/>
  <c r="C48" i="12"/>
  <c r="N47" i="12"/>
  <c r="Q47" i="12" s="1"/>
  <c r="M47" i="12"/>
  <c r="L47" i="12"/>
  <c r="K47" i="12"/>
  <c r="J47" i="12"/>
  <c r="I47" i="12"/>
  <c r="H47" i="12"/>
  <c r="G47" i="12"/>
  <c r="F47" i="12"/>
  <c r="E47" i="12"/>
  <c r="D47" i="12"/>
  <c r="C47" i="12"/>
  <c r="N46" i="12"/>
  <c r="Q46" i="12" s="1"/>
  <c r="M46" i="12"/>
  <c r="L46" i="12"/>
  <c r="K46" i="12"/>
  <c r="J46" i="12"/>
  <c r="I46" i="12"/>
  <c r="H46" i="12"/>
  <c r="G46" i="12"/>
  <c r="F46" i="12"/>
  <c r="E46" i="12"/>
  <c r="D46" i="12"/>
  <c r="C46" i="12"/>
  <c r="N45" i="12"/>
  <c r="Q45" i="12" s="1"/>
  <c r="M45" i="12"/>
  <c r="L45" i="12"/>
  <c r="K45" i="12"/>
  <c r="J45" i="12"/>
  <c r="I45" i="12"/>
  <c r="H45" i="12"/>
  <c r="G45" i="12"/>
  <c r="F45" i="12"/>
  <c r="E45" i="12"/>
  <c r="D45" i="12"/>
  <c r="C45" i="12"/>
  <c r="N44" i="12"/>
  <c r="Q44" i="12" s="1"/>
  <c r="M44" i="12"/>
  <c r="L44" i="12"/>
  <c r="K44" i="12"/>
  <c r="J44" i="12"/>
  <c r="I44" i="12"/>
  <c r="H44" i="12"/>
  <c r="G44" i="12"/>
  <c r="F44" i="12"/>
  <c r="E44" i="12"/>
  <c r="D44" i="12"/>
  <c r="C44" i="12"/>
  <c r="N43" i="12"/>
  <c r="Q43" i="12" s="1"/>
  <c r="M43" i="12"/>
  <c r="L43" i="12"/>
  <c r="K43" i="12"/>
  <c r="J43" i="12"/>
  <c r="I43" i="12"/>
  <c r="H43" i="12"/>
  <c r="G43" i="12"/>
  <c r="F43" i="12"/>
  <c r="E43" i="12"/>
  <c r="D43" i="12"/>
  <c r="C43" i="12"/>
  <c r="N42" i="12"/>
  <c r="Q42" i="12" s="1"/>
  <c r="M42" i="12"/>
  <c r="L42" i="12"/>
  <c r="K42" i="12"/>
  <c r="J42" i="12"/>
  <c r="I42" i="12"/>
  <c r="H42" i="12"/>
  <c r="G42" i="12"/>
  <c r="F42" i="12"/>
  <c r="E42" i="12"/>
  <c r="D42" i="12"/>
  <c r="C42" i="12"/>
  <c r="N41" i="12"/>
  <c r="Q41" i="12" s="1"/>
  <c r="M41" i="12"/>
  <c r="L41" i="12"/>
  <c r="K41" i="12"/>
  <c r="J41" i="12"/>
  <c r="I41" i="12"/>
  <c r="H41" i="12"/>
  <c r="G41" i="12"/>
  <c r="F41" i="12"/>
  <c r="E41" i="12"/>
  <c r="D41" i="12"/>
  <c r="C41" i="12"/>
  <c r="N40" i="12"/>
  <c r="Q40" i="12" s="1"/>
  <c r="M40" i="12"/>
  <c r="L40" i="12"/>
  <c r="K40" i="12"/>
  <c r="J40" i="12"/>
  <c r="I40" i="12"/>
  <c r="H40" i="12"/>
  <c r="G40" i="12"/>
  <c r="F40" i="12"/>
  <c r="E40" i="12"/>
  <c r="D40" i="12"/>
  <c r="C40" i="12"/>
  <c r="N39" i="12"/>
  <c r="Q39" i="12" s="1"/>
  <c r="M39" i="12"/>
  <c r="L39" i="12"/>
  <c r="K39" i="12"/>
  <c r="J39" i="12"/>
  <c r="I39" i="12"/>
  <c r="H39" i="12"/>
  <c r="G39" i="12"/>
  <c r="F39" i="12"/>
  <c r="E39" i="12"/>
  <c r="D39" i="12"/>
  <c r="C39" i="12"/>
  <c r="N38" i="12"/>
  <c r="Q38" i="12" s="1"/>
  <c r="M38" i="12"/>
  <c r="L38" i="12"/>
  <c r="K38" i="12"/>
  <c r="J38" i="12"/>
  <c r="I38" i="12"/>
  <c r="H38" i="12"/>
  <c r="G38" i="12"/>
  <c r="F38" i="12"/>
  <c r="E38" i="12"/>
  <c r="D38" i="12"/>
  <c r="C38" i="12"/>
  <c r="N37" i="12"/>
  <c r="Q37" i="12" s="1"/>
  <c r="M37" i="12"/>
  <c r="L37" i="12"/>
  <c r="K37" i="12"/>
  <c r="J37" i="12"/>
  <c r="I37" i="12"/>
  <c r="H37" i="12"/>
  <c r="G37" i="12"/>
  <c r="F37" i="12"/>
  <c r="E37" i="12"/>
  <c r="D37" i="12"/>
  <c r="C37" i="12"/>
  <c r="N36" i="12"/>
  <c r="Q36" i="12" s="1"/>
  <c r="M36" i="12"/>
  <c r="L36" i="12"/>
  <c r="K36" i="12"/>
  <c r="J36" i="12"/>
  <c r="I36" i="12"/>
  <c r="H36" i="12"/>
  <c r="G36" i="12"/>
  <c r="F36" i="12"/>
  <c r="E36" i="12"/>
  <c r="D36" i="12"/>
  <c r="C36" i="12"/>
  <c r="N35" i="12"/>
  <c r="Q35" i="12" s="1"/>
  <c r="M35" i="12"/>
  <c r="L35" i="12"/>
  <c r="K35" i="12"/>
  <c r="J35" i="12"/>
  <c r="I35" i="12"/>
  <c r="H35" i="12"/>
  <c r="G35" i="12"/>
  <c r="F35" i="12"/>
  <c r="E35" i="12"/>
  <c r="D35" i="12"/>
  <c r="C35" i="12"/>
  <c r="N34" i="12"/>
  <c r="Q34" i="12" s="1"/>
  <c r="M34" i="12"/>
  <c r="L34" i="12"/>
  <c r="K34" i="12"/>
  <c r="J34" i="12"/>
  <c r="I34" i="12"/>
  <c r="H34" i="12"/>
  <c r="G34" i="12"/>
  <c r="F34" i="12"/>
  <c r="E34" i="12"/>
  <c r="D34" i="12"/>
  <c r="C34" i="12"/>
  <c r="N33" i="12"/>
  <c r="Q33" i="12" s="1"/>
  <c r="M33" i="12"/>
  <c r="L33" i="12"/>
  <c r="K33" i="12"/>
  <c r="J33" i="12"/>
  <c r="I33" i="12"/>
  <c r="H33" i="12"/>
  <c r="G33" i="12"/>
  <c r="F33" i="12"/>
  <c r="E33" i="12"/>
  <c r="D33" i="12"/>
  <c r="C33" i="12"/>
  <c r="N32" i="12"/>
  <c r="Q32" i="12" s="1"/>
  <c r="M32" i="12"/>
  <c r="L32" i="12"/>
  <c r="K32" i="12"/>
  <c r="J32" i="12"/>
  <c r="I32" i="12"/>
  <c r="H32" i="12"/>
  <c r="G32" i="12"/>
  <c r="F32" i="12"/>
  <c r="E32" i="12"/>
  <c r="D32" i="12"/>
  <c r="C32" i="12"/>
  <c r="N31" i="12"/>
  <c r="Q31" i="12" s="1"/>
  <c r="M31" i="12"/>
  <c r="L31" i="12"/>
  <c r="K31" i="12"/>
  <c r="J31" i="12"/>
  <c r="I31" i="12"/>
  <c r="H31" i="12"/>
  <c r="G31" i="12"/>
  <c r="F31" i="12"/>
  <c r="E31" i="12"/>
  <c r="D31" i="12"/>
  <c r="C31" i="12"/>
  <c r="N30" i="12"/>
  <c r="Q30" i="12" s="1"/>
  <c r="M30" i="12"/>
  <c r="L30" i="12"/>
  <c r="K30" i="12"/>
  <c r="J30" i="12"/>
  <c r="I30" i="12"/>
  <c r="H30" i="12"/>
  <c r="G30" i="12"/>
  <c r="F30" i="12"/>
  <c r="E30" i="12"/>
  <c r="D30" i="12"/>
  <c r="C30" i="12"/>
  <c r="N29" i="12"/>
  <c r="Q29" i="12" s="1"/>
  <c r="M29" i="12"/>
  <c r="L29" i="12"/>
  <c r="K29" i="12"/>
  <c r="J29" i="12"/>
  <c r="I29" i="12"/>
  <c r="H29" i="12"/>
  <c r="G29" i="12"/>
  <c r="F29" i="12"/>
  <c r="E29" i="12"/>
  <c r="D29" i="12"/>
  <c r="C29" i="12"/>
  <c r="N28" i="12"/>
  <c r="Q28" i="12" s="1"/>
  <c r="M28" i="12"/>
  <c r="L28" i="12"/>
  <c r="K28" i="12"/>
  <c r="J28" i="12"/>
  <c r="I28" i="12"/>
  <c r="H28" i="12"/>
  <c r="G28" i="12"/>
  <c r="F28" i="12"/>
  <c r="E28" i="12"/>
  <c r="D28" i="12"/>
  <c r="C28" i="12"/>
  <c r="N27" i="12"/>
  <c r="Q27" i="12" s="1"/>
  <c r="M27" i="12"/>
  <c r="L27" i="12"/>
  <c r="K27" i="12"/>
  <c r="J27" i="12"/>
  <c r="I27" i="12"/>
  <c r="H27" i="12"/>
  <c r="G27" i="12"/>
  <c r="F27" i="12"/>
  <c r="E27" i="12"/>
  <c r="D27" i="12"/>
  <c r="C27" i="12"/>
  <c r="N26" i="12"/>
  <c r="Q26" i="12" s="1"/>
  <c r="M26" i="12"/>
  <c r="L26" i="12"/>
  <c r="K26" i="12"/>
  <c r="J26" i="12"/>
  <c r="I26" i="12"/>
  <c r="H26" i="12"/>
  <c r="G26" i="12"/>
  <c r="F26" i="12"/>
  <c r="E26" i="12"/>
  <c r="D26" i="12"/>
  <c r="C26" i="12"/>
  <c r="N25" i="12"/>
  <c r="Q25" i="12" s="1"/>
  <c r="M25" i="12"/>
  <c r="L25" i="12"/>
  <c r="K25" i="12"/>
  <c r="J25" i="12"/>
  <c r="I25" i="12"/>
  <c r="H25" i="12"/>
  <c r="G25" i="12"/>
  <c r="F25" i="12"/>
  <c r="E25" i="12"/>
  <c r="D25" i="12"/>
  <c r="C25" i="12"/>
  <c r="N24" i="12"/>
  <c r="Q24" i="12" s="1"/>
  <c r="M24" i="12"/>
  <c r="L24" i="12"/>
  <c r="K24" i="12"/>
  <c r="J24" i="12"/>
  <c r="I24" i="12"/>
  <c r="H24" i="12"/>
  <c r="G24" i="12"/>
  <c r="F24" i="12"/>
  <c r="E24" i="12"/>
  <c r="D24" i="12"/>
  <c r="C24" i="12"/>
  <c r="N23" i="12"/>
  <c r="Q23" i="12" s="1"/>
  <c r="M23" i="12"/>
  <c r="L23" i="12"/>
  <c r="K23" i="12"/>
  <c r="J23" i="12"/>
  <c r="I23" i="12"/>
  <c r="H23" i="12"/>
  <c r="G23" i="12"/>
  <c r="F23" i="12"/>
  <c r="E23" i="12"/>
  <c r="D23" i="12"/>
  <c r="C23" i="12"/>
  <c r="N22" i="12"/>
  <c r="Q22" i="12" s="1"/>
  <c r="M22" i="12"/>
  <c r="L22" i="12"/>
  <c r="K22" i="12"/>
  <c r="J22" i="12"/>
  <c r="I22" i="12"/>
  <c r="H22" i="12"/>
  <c r="G22" i="12"/>
  <c r="F22" i="12"/>
  <c r="E22" i="12"/>
  <c r="D22" i="12"/>
  <c r="C22" i="12"/>
  <c r="N21" i="12"/>
  <c r="Q21" i="12" s="1"/>
  <c r="M21" i="12"/>
  <c r="L21" i="12"/>
  <c r="K21" i="12"/>
  <c r="J21" i="12"/>
  <c r="I21" i="12"/>
  <c r="H21" i="12"/>
  <c r="G21" i="12"/>
  <c r="F21" i="12"/>
  <c r="E21" i="12"/>
  <c r="D21" i="12"/>
  <c r="C21" i="12"/>
  <c r="N20" i="12"/>
  <c r="Q20" i="12" s="1"/>
  <c r="M20" i="12"/>
  <c r="L20" i="12"/>
  <c r="K20" i="12"/>
  <c r="J20" i="12"/>
  <c r="I20" i="12"/>
  <c r="H20" i="12"/>
  <c r="G20" i="12"/>
  <c r="F20" i="12"/>
  <c r="E20" i="12"/>
  <c r="D20" i="12"/>
  <c r="C20" i="12"/>
  <c r="N19" i="12"/>
  <c r="Q19" i="12" s="1"/>
  <c r="M19" i="12"/>
  <c r="L19" i="12"/>
  <c r="K19" i="12"/>
  <c r="J19" i="12"/>
  <c r="I19" i="12"/>
  <c r="H19" i="12"/>
  <c r="G19" i="12"/>
  <c r="F19" i="12"/>
  <c r="E19" i="12"/>
  <c r="D19" i="12"/>
  <c r="C19" i="12"/>
  <c r="N18" i="12"/>
  <c r="Q18" i="12" s="1"/>
  <c r="M18" i="12"/>
  <c r="L18" i="12"/>
  <c r="K18" i="12"/>
  <c r="J18" i="12"/>
  <c r="I18" i="12"/>
  <c r="H18" i="12"/>
  <c r="G18" i="12"/>
  <c r="F18" i="12"/>
  <c r="E18" i="12"/>
  <c r="D18" i="12"/>
  <c r="C18" i="12"/>
  <c r="M17" i="12"/>
  <c r="K17" i="12"/>
  <c r="I17" i="12"/>
  <c r="G17" i="12"/>
  <c r="F17" i="12"/>
  <c r="E17" i="12"/>
  <c r="D17" i="12"/>
  <c r="C17" i="12"/>
  <c r="M16" i="12"/>
  <c r="K16" i="12"/>
  <c r="I16" i="12"/>
  <c r="G16" i="12"/>
  <c r="F16" i="12"/>
  <c r="E16" i="12"/>
  <c r="D16" i="12"/>
  <c r="C16" i="12"/>
  <c r="M15" i="12"/>
  <c r="K15" i="12"/>
  <c r="I15" i="12"/>
  <c r="G15" i="12"/>
  <c r="F15" i="12"/>
  <c r="E15" i="12"/>
  <c r="D15" i="12"/>
  <c r="C15" i="12"/>
  <c r="M14" i="12"/>
  <c r="K14" i="12"/>
  <c r="I14" i="12"/>
  <c r="G14" i="12"/>
  <c r="F14" i="12"/>
  <c r="E14" i="12"/>
  <c r="D14" i="12"/>
  <c r="C14" i="12"/>
  <c r="N16" i="5"/>
  <c r="H15" i="12" s="1"/>
  <c r="P15" i="5"/>
  <c r="R15" i="5" s="1"/>
  <c r="T15" i="5" s="1"/>
  <c r="N15" i="5"/>
  <c r="H14" i="12" s="1"/>
  <c r="BZ8" i="4" l="1"/>
  <c r="BZ12" i="4" s="1"/>
  <c r="CA15" i="11" s="1"/>
  <c r="BY8" i="4"/>
  <c r="BY12" i="4" s="1"/>
  <c r="BZ15" i="11" s="1"/>
  <c r="CG8" i="4"/>
  <c r="CG10" i="4" s="1"/>
  <c r="CG14" i="4" s="1"/>
  <c r="CG30" i="4" s="1"/>
  <c r="CH6" i="11" s="1"/>
  <c r="CH7" i="11" s="1"/>
  <c r="CT8" i="4"/>
  <c r="CT17" i="4" s="1"/>
  <c r="CT23" i="4" s="1"/>
  <c r="CT24" i="4" s="1"/>
  <c r="CH8" i="4"/>
  <c r="CH10" i="4" s="1"/>
  <c r="CH14" i="4" s="1"/>
  <c r="CH30" i="4" s="1"/>
  <c r="CI6" i="11" s="1"/>
  <c r="CI7" i="11" s="1"/>
  <c r="CO4" i="4"/>
  <c r="CO29" i="4"/>
  <c r="CO7" i="4"/>
  <c r="CO9" i="4"/>
  <c r="CO13" i="4" s="1"/>
  <c r="CO6" i="4"/>
  <c r="CO5" i="4"/>
  <c r="CV6" i="4"/>
  <c r="CV9" i="4"/>
  <c r="CV13" i="4" s="1"/>
  <c r="CV29" i="4"/>
  <c r="CV5" i="4"/>
  <c r="CV4" i="4"/>
  <c r="CB6" i="4"/>
  <c r="CB29" i="4"/>
  <c r="CB4" i="4"/>
  <c r="CB7" i="4"/>
  <c r="CB5" i="4"/>
  <c r="CB9" i="4"/>
  <c r="CB13" i="4" s="1"/>
  <c r="CU6" i="4"/>
  <c r="CU9" i="4"/>
  <c r="CU13" i="4" s="1"/>
  <c r="CU4" i="4"/>
  <c r="CU29" i="4"/>
  <c r="CU5" i="4"/>
  <c r="CU7" i="4"/>
  <c r="CX9" i="4"/>
  <c r="CX13" i="4" s="1"/>
  <c r="CX4" i="4"/>
  <c r="CX29" i="4"/>
  <c r="CX7" i="4"/>
  <c r="CX5" i="4"/>
  <c r="CX6" i="4"/>
  <c r="CD9" i="4"/>
  <c r="CD13" i="4" s="1"/>
  <c r="CD4" i="4"/>
  <c r="CD6" i="4"/>
  <c r="CD7" i="4"/>
  <c r="CD5" i="4"/>
  <c r="CW6" i="4"/>
  <c r="CW9" i="4"/>
  <c r="CW13" i="4" s="1"/>
  <c r="CW7" i="4"/>
  <c r="CW29" i="4"/>
  <c r="CW5" i="4"/>
  <c r="CC6" i="4"/>
  <c r="CC9" i="4"/>
  <c r="CC13" i="4" s="1"/>
  <c r="CC7" i="4"/>
  <c r="CC5" i="4"/>
  <c r="CC4" i="4"/>
  <c r="CC29" i="4"/>
  <c r="CL6" i="4"/>
  <c r="CL29" i="4"/>
  <c r="CL7" i="4"/>
  <c r="CK9" i="4"/>
  <c r="CK13" i="4" s="1"/>
  <c r="CK29" i="4"/>
  <c r="CL4" i="4"/>
  <c r="CJ6" i="4"/>
  <c r="CK6" i="4"/>
  <c r="CK8" i="4" s="1"/>
  <c r="CJ29" i="4"/>
  <c r="CF8" i="4"/>
  <c r="CF10" i="4" s="1"/>
  <c r="CF14" i="4" s="1"/>
  <c r="CF30" i="4" s="1"/>
  <c r="CG6" i="11" s="1"/>
  <c r="CG7" i="11" s="1"/>
  <c r="CJ5" i="4"/>
  <c r="CM6" i="4"/>
  <c r="CI9" i="4"/>
  <c r="CI13" i="4" s="1"/>
  <c r="CI8" i="4"/>
  <c r="CI17" i="4" s="1"/>
  <c r="CI23" i="4" s="1"/>
  <c r="CI24" i="4" s="1"/>
  <c r="CM4" i="4"/>
  <c r="CM7" i="4"/>
  <c r="CL9" i="4"/>
  <c r="CL13" i="4" s="1"/>
  <c r="CN4" i="4"/>
  <c r="CN29" i="4"/>
  <c r="CN7" i="4"/>
  <c r="CN6" i="4"/>
  <c r="CN5" i="4"/>
  <c r="CS8" i="4"/>
  <c r="CS12" i="4" s="1"/>
  <c r="CT15" i="11" s="1"/>
  <c r="CM9" i="4"/>
  <c r="CM13" i="4" s="1"/>
  <c r="CR4" i="4"/>
  <c r="CR8" i="4" s="1"/>
  <c r="CR12" i="4" s="1"/>
  <c r="CS15" i="11" s="1"/>
  <c r="CA8" i="4"/>
  <c r="CA10" i="4" s="1"/>
  <c r="CA14" i="4" s="1"/>
  <c r="CA30" i="4" s="1"/>
  <c r="CB6" i="11" s="1"/>
  <c r="CB7" i="11" s="1"/>
  <c r="CQ29" i="4"/>
  <c r="CQ7" i="4"/>
  <c r="CQ8" i="4" s="1"/>
  <c r="CT9" i="4"/>
  <c r="CT13" i="4" s="1"/>
  <c r="CE8" i="4"/>
  <c r="CE10" i="4" s="1"/>
  <c r="CE14" i="4" s="1"/>
  <c r="CE30" i="4" s="1"/>
  <c r="CF6" i="11" s="1"/>
  <c r="CF7" i="11" s="1"/>
  <c r="CP7" i="4"/>
  <c r="CP8" i="4" s="1"/>
  <c r="BY17" i="4"/>
  <c r="BY23" i="4" s="1"/>
  <c r="BY24" i="4" s="1"/>
  <c r="BY25" i="4" s="1"/>
  <c r="BY31" i="4" s="1"/>
  <c r="BZ11" i="11" s="1"/>
  <c r="BZ12" i="11" s="1"/>
  <c r="AH115" i="5"/>
  <c r="K438" i="12"/>
  <c r="N438" i="12"/>
  <c r="K230" i="12"/>
  <c r="J14" i="12"/>
  <c r="N122" i="12"/>
  <c r="L438" i="12"/>
  <c r="K122" i="12"/>
  <c r="P16" i="5"/>
  <c r="R16" i="5" s="1"/>
  <c r="Q438" i="12"/>
  <c r="BJ115" i="5"/>
  <c r="BG115" i="5"/>
  <c r="K123" i="12"/>
  <c r="K231" i="12"/>
  <c r="AS115" i="5"/>
  <c r="N330" i="12"/>
  <c r="Q330" i="12"/>
  <c r="AE115" i="5"/>
  <c r="AV115" i="5"/>
  <c r="J16" i="12"/>
  <c r="N16" i="12"/>
  <c r="Q16" i="12" s="1"/>
  <c r="H16" i="12"/>
  <c r="L16" i="12"/>
  <c r="L14" i="12"/>
  <c r="N14" i="12"/>
  <c r="Q14" i="12" s="1"/>
  <c r="J17" i="12"/>
  <c r="J15" i="12"/>
  <c r="H17" i="12"/>
  <c r="CG17" i="4" l="1"/>
  <c r="CG23" i="4" s="1"/>
  <c r="CG24" i="4" s="1"/>
  <c r="CG25" i="4" s="1"/>
  <c r="CG31" i="4" s="1"/>
  <c r="CH11" i="11" s="1"/>
  <c r="CH12" i="11" s="1"/>
  <c r="CH14" i="11" s="1"/>
  <c r="BY10" i="4"/>
  <c r="BY14" i="4" s="1"/>
  <c r="BY30" i="4" s="1"/>
  <c r="BZ6" i="11" s="1"/>
  <c r="BZ7" i="11" s="1"/>
  <c r="BZ14" i="11" s="1"/>
  <c r="BZ16" i="11" s="1"/>
  <c r="BZ17" i="11" s="1"/>
  <c r="CH12" i="4"/>
  <c r="CI15" i="11" s="1"/>
  <c r="CG12" i="4"/>
  <c r="CH15" i="11" s="1"/>
  <c r="CH17" i="4"/>
  <c r="CH23" i="4" s="1"/>
  <c r="CH24" i="4" s="1"/>
  <c r="CH25" i="4" s="1"/>
  <c r="CH31" i="4" s="1"/>
  <c r="CI11" i="11" s="1"/>
  <c r="CI12" i="11" s="1"/>
  <c r="CI14" i="11" s="1"/>
  <c r="CI10" i="4"/>
  <c r="CI14" i="4" s="1"/>
  <c r="CI30" i="4" s="1"/>
  <c r="CJ6" i="11" s="1"/>
  <c r="CJ7" i="11" s="1"/>
  <c r="CT12" i="4"/>
  <c r="CU15" i="11" s="1"/>
  <c r="CA12" i="4"/>
  <c r="CB15" i="11" s="1"/>
  <c r="CA17" i="4"/>
  <c r="CA23" i="4" s="1"/>
  <c r="CA24" i="4" s="1"/>
  <c r="CA25" i="4" s="1"/>
  <c r="CA31" i="4" s="1"/>
  <c r="CB11" i="11" s="1"/>
  <c r="CB12" i="11" s="1"/>
  <c r="CB14" i="11" s="1"/>
  <c r="CO8" i="4"/>
  <c r="CO12" i="4" s="1"/>
  <c r="CP15" i="11" s="1"/>
  <c r="BZ10" i="4"/>
  <c r="BZ14" i="4" s="1"/>
  <c r="BZ30" i="4" s="1"/>
  <c r="CA6" i="11" s="1"/>
  <c r="CA7" i="11" s="1"/>
  <c r="BZ17" i="4"/>
  <c r="BZ23" i="4" s="1"/>
  <c r="BZ24" i="4" s="1"/>
  <c r="BZ25" i="4" s="1"/>
  <c r="BZ31" i="4" s="1"/>
  <c r="CA11" i="11" s="1"/>
  <c r="CA12" i="11" s="1"/>
  <c r="CL8" i="4"/>
  <c r="CL17" i="4" s="1"/>
  <c r="CL23" i="4" s="1"/>
  <c r="CN8" i="4"/>
  <c r="CN10" i="4" s="1"/>
  <c r="CN14" i="4" s="1"/>
  <c r="CN30" i="4" s="1"/>
  <c r="CO6" i="11" s="1"/>
  <c r="CO7" i="11" s="1"/>
  <c r="CR10" i="4"/>
  <c r="CR14" i="4" s="1"/>
  <c r="CR30" i="4" s="1"/>
  <c r="CS6" i="11" s="1"/>
  <c r="CS7" i="11" s="1"/>
  <c r="CR17" i="4"/>
  <c r="CR23" i="4" s="1"/>
  <c r="CR24" i="4" s="1"/>
  <c r="CR25" i="4" s="1"/>
  <c r="CR31" i="4" s="1"/>
  <c r="CS11" i="11" s="1"/>
  <c r="CS12" i="11" s="1"/>
  <c r="CW8" i="4"/>
  <c r="CW17" i="4" s="1"/>
  <c r="CW23" i="4" s="1"/>
  <c r="CW24" i="4" s="1"/>
  <c r="CW25" i="4" s="1"/>
  <c r="CW31" i="4" s="1"/>
  <c r="CX11" i="11" s="1"/>
  <c r="CX12" i="11" s="1"/>
  <c r="CM8" i="4"/>
  <c r="CM12" i="4" s="1"/>
  <c r="CN15" i="11" s="1"/>
  <c r="CJ8" i="4"/>
  <c r="CJ17" i="4" s="1"/>
  <c r="CJ23" i="4" s="1"/>
  <c r="CJ24" i="4" s="1"/>
  <c r="CJ25" i="4" s="1"/>
  <c r="CJ31" i="4" s="1"/>
  <c r="CK11" i="11" s="1"/>
  <c r="CK12" i="11" s="1"/>
  <c r="CQ12" i="4"/>
  <c r="CR15" i="11" s="1"/>
  <c r="CQ17" i="4"/>
  <c r="CQ23" i="4" s="1"/>
  <c r="CQ24" i="4" s="1"/>
  <c r="CQ25" i="4" s="1"/>
  <c r="CQ31" i="4" s="1"/>
  <c r="CR11" i="11" s="1"/>
  <c r="CR12" i="11" s="1"/>
  <c r="CQ10" i="4"/>
  <c r="CQ14" i="4" s="1"/>
  <c r="CQ30" i="4" s="1"/>
  <c r="CR6" i="11" s="1"/>
  <c r="CR7" i="11" s="1"/>
  <c r="CT25" i="4"/>
  <c r="CT31" i="4" s="1"/>
  <c r="CU11" i="11" s="1"/>
  <c r="CU12" i="11" s="1"/>
  <c r="CB8" i="4"/>
  <c r="CT10" i="4"/>
  <c r="CT14" i="4" s="1"/>
  <c r="CT30" i="4" s="1"/>
  <c r="CU6" i="11" s="1"/>
  <c r="CU7" i="11" s="1"/>
  <c r="CD8" i="4"/>
  <c r="CF17" i="4"/>
  <c r="CF23" i="4" s="1"/>
  <c r="CF24" i="4" s="1"/>
  <c r="CF25" i="4" s="1"/>
  <c r="CF31" i="4" s="1"/>
  <c r="CG11" i="11" s="1"/>
  <c r="CG12" i="11" s="1"/>
  <c r="CG14" i="11" s="1"/>
  <c r="CV8" i="4"/>
  <c r="CF12" i="4"/>
  <c r="CG15" i="11" s="1"/>
  <c r="CS17" i="4"/>
  <c r="CS23" i="4" s="1"/>
  <c r="CS24" i="4" s="1"/>
  <c r="CS25" i="4" s="1"/>
  <c r="CS31" i="4" s="1"/>
  <c r="CT11" i="11" s="1"/>
  <c r="CT12" i="11" s="1"/>
  <c r="CC8" i="4"/>
  <c r="CS10" i="4"/>
  <c r="CS14" i="4" s="1"/>
  <c r="CS30" i="4" s="1"/>
  <c r="CT6" i="11" s="1"/>
  <c r="CT7" i="11" s="1"/>
  <c r="CX8" i="4"/>
  <c r="N222" i="12"/>
  <c r="Q122" i="12"/>
  <c r="Q222" i="12" s="1"/>
  <c r="S122" i="12" s="1"/>
  <c r="CI25" i="4"/>
  <c r="CI31" i="4" s="1"/>
  <c r="CJ11" i="11" s="1"/>
  <c r="CJ12" i="11" s="1"/>
  <c r="CE17" i="4"/>
  <c r="CE23" i="4" s="1"/>
  <c r="CE24" i="4" s="1"/>
  <c r="CE25" i="4" s="1"/>
  <c r="CE31" i="4" s="1"/>
  <c r="CF11" i="11" s="1"/>
  <c r="CF12" i="11" s="1"/>
  <c r="CF14" i="11" s="1"/>
  <c r="CI12" i="4"/>
  <c r="CJ15" i="11" s="1"/>
  <c r="CE12" i="4"/>
  <c r="CF15" i="11" s="1"/>
  <c r="CU8" i="4"/>
  <c r="CK10" i="4"/>
  <c r="CK14" i="4" s="1"/>
  <c r="CK30" i="4" s="1"/>
  <c r="CL6" i="11" s="1"/>
  <c r="CL7" i="11" s="1"/>
  <c r="CK12" i="4"/>
  <c r="CL15" i="11" s="1"/>
  <c r="CK17" i="4"/>
  <c r="CK23" i="4" s="1"/>
  <c r="CK24" i="4" s="1"/>
  <c r="CK25" i="4" s="1"/>
  <c r="CK31" i="4" s="1"/>
  <c r="CL11" i="11" s="1"/>
  <c r="CL12" i="11" s="1"/>
  <c r="CP12" i="4"/>
  <c r="CQ15" i="11" s="1"/>
  <c r="CP17" i="4"/>
  <c r="CP23" i="4" s="1"/>
  <c r="CP24" i="4" s="1"/>
  <c r="CP25" i="4" s="1"/>
  <c r="CP31" i="4" s="1"/>
  <c r="CQ11" i="11" s="1"/>
  <c r="CQ12" i="11" s="1"/>
  <c r="CP10" i="4"/>
  <c r="CP14" i="4" s="1"/>
  <c r="CP30" i="4" s="1"/>
  <c r="CQ6" i="11" s="1"/>
  <c r="CQ7" i="11" s="1"/>
  <c r="K222" i="12"/>
  <c r="P115" i="5"/>
  <c r="S338" i="12"/>
  <c r="S230" i="12"/>
  <c r="T16" i="5"/>
  <c r="L17" i="12"/>
  <c r="R115" i="5"/>
  <c r="L15" i="12"/>
  <c r="CJ14" i="11" l="1"/>
  <c r="CJ16" i="11" s="1"/>
  <c r="CJ17" i="11" s="1"/>
  <c r="CH16" i="11"/>
  <c r="CH17" i="11" s="1"/>
  <c r="CB16" i="11"/>
  <c r="CB17" i="11" s="1"/>
  <c r="CI16" i="11"/>
  <c r="CI17" i="11" s="1"/>
  <c r="CO10" i="4"/>
  <c r="CO14" i="4" s="1"/>
  <c r="CO30" i="4" s="1"/>
  <c r="CP6" i="11" s="1"/>
  <c r="CP7" i="11" s="1"/>
  <c r="CL12" i="4"/>
  <c r="CM15" i="11" s="1"/>
  <c r="CL10" i="4"/>
  <c r="CL14" i="4" s="1"/>
  <c r="CL30" i="4" s="1"/>
  <c r="CM6" i="11" s="1"/>
  <c r="CM7" i="11" s="1"/>
  <c r="CA14" i="11"/>
  <c r="CA16" i="11" s="1"/>
  <c r="CA17" i="11" s="1"/>
  <c r="CM17" i="4"/>
  <c r="CM23" i="4" s="1"/>
  <c r="CM24" i="4" s="1"/>
  <c r="CM25" i="4" s="1"/>
  <c r="CM31" i="4" s="1"/>
  <c r="CN11" i="11" s="1"/>
  <c r="CN12" i="11" s="1"/>
  <c r="CM10" i="4"/>
  <c r="CM14" i="4" s="1"/>
  <c r="CM30" i="4" s="1"/>
  <c r="CN6" i="11" s="1"/>
  <c r="CN7" i="11" s="1"/>
  <c r="CJ12" i="4"/>
  <c r="CK15" i="11" s="1"/>
  <c r="CJ10" i="4"/>
  <c r="CJ14" i="4" s="1"/>
  <c r="CJ30" i="4" s="1"/>
  <c r="CK6" i="11" s="1"/>
  <c r="CK7" i="11" s="1"/>
  <c r="CK14" i="11" s="1"/>
  <c r="CS14" i="11"/>
  <c r="CS16" i="11" s="1"/>
  <c r="CS17" i="11" s="1"/>
  <c r="CN17" i="4"/>
  <c r="CN23" i="4" s="1"/>
  <c r="CN24" i="4" s="1"/>
  <c r="CN25" i="4" s="1"/>
  <c r="CN31" i="4" s="1"/>
  <c r="CO11" i="11" s="1"/>
  <c r="CO12" i="11" s="1"/>
  <c r="CO14" i="11" s="1"/>
  <c r="CN12" i="4"/>
  <c r="CO15" i="11" s="1"/>
  <c r="CO17" i="4"/>
  <c r="CO23" i="4" s="1"/>
  <c r="CO24" i="4" s="1"/>
  <c r="CO25" i="4" s="1"/>
  <c r="CO31" i="4" s="1"/>
  <c r="CP11" i="11" s="1"/>
  <c r="CP12" i="11" s="1"/>
  <c r="CG16" i="11"/>
  <c r="CG17" i="11" s="1"/>
  <c r="CL14" i="11"/>
  <c r="CL16" i="11" s="1"/>
  <c r="CL17" i="11" s="1"/>
  <c r="CF16" i="11"/>
  <c r="CF17" i="11" s="1"/>
  <c r="CW12" i="4"/>
  <c r="CX15" i="11" s="1"/>
  <c r="CL24" i="4"/>
  <c r="CL25" i="4" s="1"/>
  <c r="CL31" i="4" s="1"/>
  <c r="CM11" i="11" s="1"/>
  <c r="CM12" i="11" s="1"/>
  <c r="CW10" i="4"/>
  <c r="CW14" i="4" s="1"/>
  <c r="CW30" i="4" s="1"/>
  <c r="CX6" i="11" s="1"/>
  <c r="CX7" i="11" s="1"/>
  <c r="CX14" i="11" s="1"/>
  <c r="CQ14" i="11"/>
  <c r="CQ16" i="11" s="1"/>
  <c r="CQ17" i="11" s="1"/>
  <c r="CV10" i="4"/>
  <c r="CV14" i="4" s="1"/>
  <c r="CV30" i="4" s="1"/>
  <c r="CW6" i="11" s="1"/>
  <c r="CW7" i="11" s="1"/>
  <c r="CV12" i="4"/>
  <c r="CW15" i="11" s="1"/>
  <c r="CV17" i="4"/>
  <c r="CV23" i="4" s="1"/>
  <c r="CV24" i="4" s="1"/>
  <c r="CV25" i="4" s="1"/>
  <c r="CV31" i="4" s="1"/>
  <c r="CW11" i="11" s="1"/>
  <c r="CW12" i="11" s="1"/>
  <c r="CD12" i="4"/>
  <c r="CE15" i="11" s="1"/>
  <c r="CD17" i="4"/>
  <c r="CD23" i="4" s="1"/>
  <c r="CD24" i="4" s="1"/>
  <c r="CD25" i="4" s="1"/>
  <c r="CD31" i="4" s="1"/>
  <c r="CE11" i="11" s="1"/>
  <c r="CE12" i="11" s="1"/>
  <c r="CD10" i="4"/>
  <c r="CD14" i="4" s="1"/>
  <c r="CD30" i="4" s="1"/>
  <c r="CE6" i="11" s="1"/>
  <c r="CE7" i="11" s="1"/>
  <c r="CU10" i="4"/>
  <c r="CU14" i="4" s="1"/>
  <c r="CU30" i="4" s="1"/>
  <c r="CV6" i="11" s="1"/>
  <c r="CV7" i="11" s="1"/>
  <c r="CU12" i="4"/>
  <c r="CV15" i="11" s="1"/>
  <c r="CU17" i="4"/>
  <c r="CU23" i="4" s="1"/>
  <c r="CU24" i="4" s="1"/>
  <c r="CU25" i="4" s="1"/>
  <c r="CU31" i="4" s="1"/>
  <c r="CV11" i="11" s="1"/>
  <c r="CV12" i="11" s="1"/>
  <c r="CX12" i="4"/>
  <c r="CY15" i="11" s="1"/>
  <c r="CX10" i="4"/>
  <c r="CX14" i="4" s="1"/>
  <c r="CX30" i="4" s="1"/>
  <c r="CY6" i="11" s="1"/>
  <c r="CY7" i="11" s="1"/>
  <c r="CX17" i="4"/>
  <c r="CX23" i="4" s="1"/>
  <c r="CX24" i="4" s="1"/>
  <c r="CX25" i="4" s="1"/>
  <c r="CX31" i="4" s="1"/>
  <c r="CY11" i="11" s="1"/>
  <c r="CY12" i="11" s="1"/>
  <c r="CU14" i="11"/>
  <c r="CU16" i="11" s="1"/>
  <c r="CU17" i="11" s="1"/>
  <c r="CB10" i="4"/>
  <c r="CB14" i="4" s="1"/>
  <c r="CB30" i="4" s="1"/>
  <c r="CC6" i="11" s="1"/>
  <c r="CC7" i="11" s="1"/>
  <c r="CB12" i="4"/>
  <c r="CC15" i="11" s="1"/>
  <c r="CB17" i="4"/>
  <c r="CB23" i="4" s="1"/>
  <c r="CB24" i="4" s="1"/>
  <c r="CB25" i="4" s="1"/>
  <c r="CB31" i="4" s="1"/>
  <c r="CC11" i="11" s="1"/>
  <c r="CC12" i="11" s="1"/>
  <c r="CR14" i="11"/>
  <c r="CR16" i="11" s="1"/>
  <c r="CR17" i="11" s="1"/>
  <c r="CT14" i="11"/>
  <c r="CT16" i="11" s="1"/>
  <c r="CT17" i="11" s="1"/>
  <c r="CC12" i="4"/>
  <c r="CD15" i="11" s="1"/>
  <c r="CC17" i="4"/>
  <c r="CC23" i="4" s="1"/>
  <c r="CC24" i="4" s="1"/>
  <c r="CC25" i="4" s="1"/>
  <c r="CC31" i="4" s="1"/>
  <c r="CD11" i="11" s="1"/>
  <c r="CD12" i="11" s="1"/>
  <c r="CC10" i="4"/>
  <c r="CC14" i="4" s="1"/>
  <c r="CC30" i="4" s="1"/>
  <c r="CD6" i="11" s="1"/>
  <c r="CD7" i="11" s="1"/>
  <c r="T115" i="5"/>
  <c r="N15" i="12"/>
  <c r="Q15" i="12" s="1"/>
  <c r="N17" i="12"/>
  <c r="Q17" i="12" s="1"/>
  <c r="CP14" i="11" l="1"/>
  <c r="CP16" i="11" s="1"/>
  <c r="CP17" i="11" s="1"/>
  <c r="CK16" i="11"/>
  <c r="CK17" i="11" s="1"/>
  <c r="CN14" i="11"/>
  <c r="CN16" i="11" s="1"/>
  <c r="CN17" i="11" s="1"/>
  <c r="CM14" i="11"/>
  <c r="CM16" i="11" s="1"/>
  <c r="CM17" i="11" s="1"/>
  <c r="CX16" i="11"/>
  <c r="CX17" i="11" s="1"/>
  <c r="CO16" i="11"/>
  <c r="CO17" i="11" s="1"/>
  <c r="CC14" i="11"/>
  <c r="CC16" i="11" s="1"/>
  <c r="CC17" i="11" s="1"/>
  <c r="CD14" i="11"/>
  <c r="CD16" i="11" s="1"/>
  <c r="CD17" i="11" s="1"/>
  <c r="CE14" i="11"/>
  <c r="CE16" i="11" s="1"/>
  <c r="CE17" i="11" s="1"/>
  <c r="CW14" i="11"/>
  <c r="CW16" i="11" s="1"/>
  <c r="CW17" i="11" s="1"/>
  <c r="CY14" i="11"/>
  <c r="CY16" i="11" s="1"/>
  <c r="CY17" i="11" s="1"/>
  <c r="CV14" i="11"/>
  <c r="CV16" i="11" s="1"/>
  <c r="CV17" i="11" s="1"/>
  <c r="BW3" i="4"/>
  <c r="BV3" i="4"/>
  <c r="BU3" i="4"/>
  <c r="BT3" i="4"/>
  <c r="BS3" i="4"/>
  <c r="BR3" i="4"/>
  <c r="BQ3" i="4"/>
  <c r="BP3" i="4"/>
  <c r="BO3" i="4"/>
  <c r="BN3" i="4"/>
  <c r="BM3" i="4"/>
  <c r="BL3" i="4"/>
  <c r="BK3" i="4"/>
  <c r="BJ3" i="4"/>
  <c r="BI3" i="4"/>
  <c r="BH3" i="4"/>
  <c r="BG3" i="4"/>
  <c r="BF3" i="4"/>
  <c r="BE3" i="4"/>
  <c r="BD3" i="4"/>
  <c r="BC3" i="4"/>
  <c r="BB3" i="4"/>
  <c r="BA3" i="4"/>
  <c r="AZ3" i="4"/>
  <c r="AY3" i="4"/>
  <c r="AX3" i="4"/>
  <c r="AW3" i="4"/>
  <c r="AV3" i="4"/>
  <c r="AU3" i="4"/>
  <c r="AT3" i="4"/>
  <c r="AS3" i="4"/>
  <c r="AR3" i="4"/>
  <c r="AQ3" i="4"/>
  <c r="AP3" i="4"/>
  <c r="AO3" i="4"/>
  <c r="AN3" i="4"/>
  <c r="AM3" i="4"/>
  <c r="AL3" i="4"/>
  <c r="AK3" i="4"/>
  <c r="AJ3" i="4"/>
  <c r="AI3" i="4"/>
  <c r="AH3" i="4"/>
  <c r="AG3" i="4"/>
  <c r="AF3" i="4"/>
  <c r="AE3" i="4"/>
  <c r="AD3" i="4"/>
  <c r="AC3" i="4"/>
  <c r="AB3" i="4"/>
  <c r="AA3" i="4"/>
  <c r="Z3" i="4"/>
  <c r="Y3" i="4"/>
  <c r="X3" i="4"/>
  <c r="W3" i="4"/>
  <c r="V3" i="4"/>
  <c r="U3" i="4"/>
  <c r="T3" i="4"/>
  <c r="S3" i="4"/>
  <c r="R3" i="4"/>
  <c r="Q3" i="4"/>
  <c r="P3" i="4"/>
  <c r="O3" i="4"/>
  <c r="N3" i="4"/>
  <c r="M3" i="4"/>
  <c r="L3" i="4"/>
  <c r="K3" i="4"/>
  <c r="J3" i="4"/>
  <c r="I3" i="4"/>
  <c r="H3" i="4"/>
  <c r="G3" i="4"/>
  <c r="F3" i="4"/>
  <c r="E3" i="4"/>
  <c r="D3" i="4"/>
  <c r="C3" i="4"/>
  <c r="F115" i="5"/>
  <c r="P114" i="12"/>
  <c r="M9" i="4" l="1"/>
  <c r="M13" i="4" s="1"/>
  <c r="M7" i="4"/>
  <c r="M4" i="4"/>
  <c r="M5" i="4"/>
  <c r="M6" i="4"/>
  <c r="BA9" i="4"/>
  <c r="BA13" i="4" s="1"/>
  <c r="BA7" i="4"/>
  <c r="BA4" i="4"/>
  <c r="BA5" i="4"/>
  <c r="BA6" i="4"/>
  <c r="AJ29" i="4"/>
  <c r="AJ7" i="4"/>
  <c r="AJ4" i="4"/>
  <c r="AJ5" i="4"/>
  <c r="AJ6" i="4"/>
  <c r="U29" i="4"/>
  <c r="U5" i="4"/>
  <c r="U6" i="4"/>
  <c r="U7" i="4"/>
  <c r="U4" i="4"/>
  <c r="AO5" i="4"/>
  <c r="AO6" i="4"/>
  <c r="AO7" i="4"/>
  <c r="AO4" i="4"/>
  <c r="BI9" i="4"/>
  <c r="BI13" i="4" s="1"/>
  <c r="BI5" i="4"/>
  <c r="BI6" i="4"/>
  <c r="BI7" i="4"/>
  <c r="BI4" i="4"/>
  <c r="V29" i="4"/>
  <c r="V5" i="4"/>
  <c r="V6" i="4"/>
  <c r="V7" i="4"/>
  <c r="V4" i="4"/>
  <c r="AP5" i="4"/>
  <c r="AP6" i="4"/>
  <c r="AP7" i="4"/>
  <c r="AP4" i="4"/>
  <c r="BJ29" i="4"/>
  <c r="BJ5" i="4"/>
  <c r="BJ6" i="4"/>
  <c r="BJ7" i="4"/>
  <c r="BJ4" i="4"/>
  <c r="C6" i="4"/>
  <c r="C7" i="4"/>
  <c r="C5" i="4"/>
  <c r="C4" i="4"/>
  <c r="BF9" i="4"/>
  <c r="BF13" i="4" s="1"/>
  <c r="BF4" i="4"/>
  <c r="BF5" i="4"/>
  <c r="BF6" i="4"/>
  <c r="BF7" i="4"/>
  <c r="BK29" i="4"/>
  <c r="BK5" i="4"/>
  <c r="BK6" i="4"/>
  <c r="BK7" i="4"/>
  <c r="BK4" i="4"/>
  <c r="AS9" i="4"/>
  <c r="AS13" i="4" s="1"/>
  <c r="AS6" i="4"/>
  <c r="AS7" i="4"/>
  <c r="AS4" i="4"/>
  <c r="AS5" i="4"/>
  <c r="AG9" i="4"/>
  <c r="AG13" i="4" s="1"/>
  <c r="AG7" i="4"/>
  <c r="AG4" i="4"/>
  <c r="AG5" i="4"/>
  <c r="AG6" i="4"/>
  <c r="AH7" i="4"/>
  <c r="AH4" i="4"/>
  <c r="AH5" i="4"/>
  <c r="AH6" i="4"/>
  <c r="BE9" i="4"/>
  <c r="BE13" i="4" s="1"/>
  <c r="BE7" i="4"/>
  <c r="BE4" i="4"/>
  <c r="BE5" i="4"/>
  <c r="BE6" i="4"/>
  <c r="BG9" i="4"/>
  <c r="BG13" i="4" s="1"/>
  <c r="BG5" i="4"/>
  <c r="BG6" i="4"/>
  <c r="BG7" i="4"/>
  <c r="BG4" i="4"/>
  <c r="AQ29" i="4"/>
  <c r="AQ5" i="4"/>
  <c r="AQ6" i="4"/>
  <c r="AQ7" i="4"/>
  <c r="AQ4" i="4"/>
  <c r="Y9" i="4"/>
  <c r="Y13" i="4" s="1"/>
  <c r="Y6" i="4"/>
  <c r="Y7" i="4"/>
  <c r="Y4" i="4"/>
  <c r="Y5" i="4"/>
  <c r="BU9" i="4"/>
  <c r="BU13" i="4" s="1"/>
  <c r="BU7" i="4"/>
  <c r="BU4" i="4"/>
  <c r="BU5" i="4"/>
  <c r="BU6" i="4"/>
  <c r="BW7" i="4"/>
  <c r="BW4" i="4"/>
  <c r="BW5" i="4"/>
  <c r="BW6" i="4"/>
  <c r="P9" i="4"/>
  <c r="P13" i="4" s="1"/>
  <c r="P7" i="4"/>
  <c r="P4" i="4"/>
  <c r="P5" i="4"/>
  <c r="P6" i="4"/>
  <c r="AM29" i="4"/>
  <c r="AM5" i="4"/>
  <c r="AM6" i="4"/>
  <c r="AM7" i="4"/>
  <c r="AM4" i="4"/>
  <c r="X9" i="4"/>
  <c r="X13" i="4" s="1"/>
  <c r="X6" i="4"/>
  <c r="X7" i="4"/>
  <c r="X4" i="4"/>
  <c r="X5" i="4"/>
  <c r="F9" i="4"/>
  <c r="F13" i="4" s="1"/>
  <c r="F6" i="4"/>
  <c r="F7" i="4"/>
  <c r="F4" i="4"/>
  <c r="F5" i="4"/>
  <c r="N9" i="4"/>
  <c r="N13" i="4" s="1"/>
  <c r="N7" i="4"/>
  <c r="N4" i="4"/>
  <c r="N5" i="4"/>
  <c r="N6" i="4"/>
  <c r="BB9" i="4"/>
  <c r="BB13" i="4" s="1"/>
  <c r="BB7" i="4"/>
  <c r="BB4" i="4"/>
  <c r="BB5" i="4"/>
  <c r="BB6" i="4"/>
  <c r="AK9" i="4"/>
  <c r="AK13" i="4" s="1"/>
  <c r="AK7" i="4"/>
  <c r="AK4" i="4"/>
  <c r="AK5" i="4"/>
  <c r="AK6" i="4"/>
  <c r="R9" i="4"/>
  <c r="R13" i="4" s="1"/>
  <c r="R4" i="4"/>
  <c r="R5" i="4"/>
  <c r="R6" i="4"/>
  <c r="R7" i="4"/>
  <c r="S9" i="4"/>
  <c r="S13" i="4" s="1"/>
  <c r="S5" i="4"/>
  <c r="S6" i="4"/>
  <c r="S7" i="4"/>
  <c r="S4" i="4"/>
  <c r="T29" i="4"/>
  <c r="T5" i="4"/>
  <c r="T6" i="4"/>
  <c r="T7" i="4"/>
  <c r="T4" i="4"/>
  <c r="BH5" i="4"/>
  <c r="BH6" i="4"/>
  <c r="BH7" i="4"/>
  <c r="BH4" i="4"/>
  <c r="W29" i="4"/>
  <c r="W5" i="4"/>
  <c r="W6" i="4"/>
  <c r="W7" i="4"/>
  <c r="W4" i="4"/>
  <c r="BL9" i="4"/>
  <c r="BL13" i="4" s="1"/>
  <c r="BL6" i="4"/>
  <c r="BL7" i="4"/>
  <c r="BL4" i="4"/>
  <c r="BL5" i="4"/>
  <c r="Z29" i="4"/>
  <c r="Z6" i="4"/>
  <c r="Z7" i="4"/>
  <c r="Z4" i="4"/>
  <c r="Z5" i="4"/>
  <c r="BC7" i="4"/>
  <c r="BC4" i="4"/>
  <c r="BC5" i="4"/>
  <c r="BC6" i="4"/>
  <c r="BD9" i="4"/>
  <c r="BD13" i="4" s="1"/>
  <c r="BD7" i="4"/>
  <c r="BD4" i="4"/>
  <c r="BD5" i="4"/>
  <c r="BD6" i="4"/>
  <c r="AL9" i="4"/>
  <c r="AL13" i="4" s="1"/>
  <c r="AL4" i="4"/>
  <c r="AL5" i="4"/>
  <c r="AL6" i="4"/>
  <c r="AL7" i="4"/>
  <c r="AN9" i="4"/>
  <c r="AN13" i="4" s="1"/>
  <c r="AN5" i="4"/>
  <c r="AN6" i="4"/>
  <c r="AN7" i="4"/>
  <c r="AN4" i="4"/>
  <c r="BM9" i="4"/>
  <c r="BM13" i="4" s="1"/>
  <c r="BM6" i="4"/>
  <c r="BM7" i="4"/>
  <c r="BM4" i="4"/>
  <c r="BM5" i="4"/>
  <c r="BN9" i="4"/>
  <c r="BN13" i="4" s="1"/>
  <c r="BN6" i="4"/>
  <c r="BN7" i="4"/>
  <c r="BN4" i="4"/>
  <c r="BN5" i="4"/>
  <c r="AD29" i="4"/>
  <c r="AD6" i="4"/>
  <c r="AD7" i="4"/>
  <c r="AD4" i="4"/>
  <c r="AD5" i="4"/>
  <c r="BV9" i="4"/>
  <c r="BV13" i="4" s="1"/>
  <c r="BV7" i="4"/>
  <c r="BV4" i="4"/>
  <c r="BV5" i="4"/>
  <c r="BV6" i="4"/>
  <c r="AI29" i="4"/>
  <c r="AI7" i="4"/>
  <c r="AI4" i="4"/>
  <c r="AI5" i="4"/>
  <c r="AI6" i="4"/>
  <c r="Q9" i="4"/>
  <c r="Q13" i="4" s="1"/>
  <c r="Q7" i="4"/>
  <c r="Q4" i="4"/>
  <c r="Q5" i="4"/>
  <c r="Q6" i="4"/>
  <c r="AR9" i="4"/>
  <c r="AR13" i="4" s="1"/>
  <c r="AR6" i="4"/>
  <c r="AR7" i="4"/>
  <c r="AR4" i="4"/>
  <c r="AR5" i="4"/>
  <c r="E9" i="4"/>
  <c r="E13" i="4" s="1"/>
  <c r="E6" i="4"/>
  <c r="E7" i="4"/>
  <c r="E4" i="4"/>
  <c r="E5" i="4"/>
  <c r="AT9" i="4"/>
  <c r="AT13" i="4" s="1"/>
  <c r="AT6" i="4"/>
  <c r="AT7" i="4"/>
  <c r="AT4" i="4"/>
  <c r="AT5" i="4"/>
  <c r="G9" i="4"/>
  <c r="G13" i="4" s="1"/>
  <c r="G6" i="4"/>
  <c r="G7" i="4"/>
  <c r="G4" i="4"/>
  <c r="G5" i="4"/>
  <c r="AA29" i="4"/>
  <c r="AA6" i="4"/>
  <c r="AA7" i="4"/>
  <c r="AA4" i="4"/>
  <c r="AA5" i="4"/>
  <c r="AU9" i="4"/>
  <c r="AU13" i="4" s="1"/>
  <c r="AU6" i="4"/>
  <c r="AU7" i="4"/>
  <c r="AU4" i="4"/>
  <c r="AU5" i="4"/>
  <c r="BO9" i="4"/>
  <c r="BO13" i="4" s="1"/>
  <c r="BO6" i="4"/>
  <c r="BO7" i="4"/>
  <c r="BO4" i="4"/>
  <c r="BO5" i="4"/>
  <c r="H9" i="4"/>
  <c r="H13" i="4" s="1"/>
  <c r="H6" i="4"/>
  <c r="H7" i="4"/>
  <c r="H4" i="4"/>
  <c r="H5" i="4"/>
  <c r="AB29" i="4"/>
  <c r="AB6" i="4"/>
  <c r="AB7" i="4"/>
  <c r="AB4" i="4"/>
  <c r="AB5" i="4"/>
  <c r="AV29" i="4"/>
  <c r="AV6" i="4"/>
  <c r="AV7" i="4"/>
  <c r="AV4" i="4"/>
  <c r="AV5" i="4"/>
  <c r="BP29" i="4"/>
  <c r="BP6" i="4"/>
  <c r="BP7" i="4"/>
  <c r="BP4" i="4"/>
  <c r="BP5" i="4"/>
  <c r="I9" i="4"/>
  <c r="I13" i="4" s="1"/>
  <c r="I6" i="4"/>
  <c r="I7" i="4"/>
  <c r="I4" i="4"/>
  <c r="I5" i="4"/>
  <c r="AC29" i="4"/>
  <c r="AC6" i="4"/>
  <c r="AC7" i="4"/>
  <c r="AC4" i="4"/>
  <c r="AC5" i="4"/>
  <c r="AW9" i="4"/>
  <c r="AW13" i="4" s="1"/>
  <c r="AW6" i="4"/>
  <c r="AW7" i="4"/>
  <c r="AW4" i="4"/>
  <c r="AW5" i="4"/>
  <c r="BQ29" i="4"/>
  <c r="BQ6" i="4"/>
  <c r="BQ7" i="4"/>
  <c r="BQ4" i="4"/>
  <c r="BQ5" i="4"/>
  <c r="BX9" i="4"/>
  <c r="BX13" i="4" s="1"/>
  <c r="BX7" i="4"/>
  <c r="BX4" i="4"/>
  <c r="BX5" i="4"/>
  <c r="BX6" i="4"/>
  <c r="J9" i="4"/>
  <c r="J13" i="4" s="1"/>
  <c r="J6" i="4"/>
  <c r="J7" i="4"/>
  <c r="J4" i="4"/>
  <c r="J5" i="4"/>
  <c r="AX6" i="4"/>
  <c r="AX7" i="4"/>
  <c r="AX4" i="4"/>
  <c r="AX5" i="4"/>
  <c r="BR29" i="4"/>
  <c r="BR6" i="4"/>
  <c r="BR7" i="4"/>
  <c r="BR4" i="4"/>
  <c r="BR5" i="4"/>
  <c r="BS29" i="4"/>
  <c r="BS7" i="4"/>
  <c r="BS4" i="4"/>
  <c r="BS5" i="4"/>
  <c r="BS6" i="4"/>
  <c r="O9" i="4"/>
  <c r="O13" i="4" s="1"/>
  <c r="O7" i="4"/>
  <c r="O4" i="4"/>
  <c r="O5" i="4"/>
  <c r="O6" i="4"/>
  <c r="K9" i="4"/>
  <c r="K13" i="4" s="1"/>
  <c r="K7" i="4"/>
  <c r="K4" i="4"/>
  <c r="K5" i="4"/>
  <c r="K6" i="4"/>
  <c r="AE9" i="4"/>
  <c r="AE13" i="4" s="1"/>
  <c r="AE7" i="4"/>
  <c r="AE4" i="4"/>
  <c r="AE5" i="4"/>
  <c r="AE6" i="4"/>
  <c r="AY9" i="4"/>
  <c r="AY13" i="4" s="1"/>
  <c r="AY7" i="4"/>
  <c r="AY4" i="4"/>
  <c r="AY5" i="4"/>
  <c r="AY6" i="4"/>
  <c r="L9" i="4"/>
  <c r="L13" i="4" s="1"/>
  <c r="L7" i="4"/>
  <c r="L4" i="4"/>
  <c r="L5" i="4"/>
  <c r="L6" i="4"/>
  <c r="AF9" i="4"/>
  <c r="AF13" i="4" s="1"/>
  <c r="AF7" i="4"/>
  <c r="AF4" i="4"/>
  <c r="AF5" i="4"/>
  <c r="AF6" i="4"/>
  <c r="AZ9" i="4"/>
  <c r="AZ13" i="4" s="1"/>
  <c r="AZ7" i="4"/>
  <c r="AZ4" i="4"/>
  <c r="AZ5" i="4"/>
  <c r="AZ6" i="4"/>
  <c r="BT9" i="4"/>
  <c r="BT13" i="4" s="1"/>
  <c r="BT7" i="4"/>
  <c r="BT4" i="4"/>
  <c r="BT5" i="4"/>
  <c r="BT6" i="4"/>
  <c r="D9" i="4"/>
  <c r="D13" i="4" s="1"/>
  <c r="D7" i="4"/>
  <c r="D6" i="4"/>
  <c r="D5" i="4"/>
  <c r="D4" i="4"/>
  <c r="BR9" i="4"/>
  <c r="BR13" i="4" s="1"/>
  <c r="BS9" i="4"/>
  <c r="BS13" i="4" s="1"/>
  <c r="AL29" i="4"/>
  <c r="R29" i="4"/>
  <c r="AE29" i="4"/>
  <c r="AF29" i="4"/>
  <c r="AG29" i="4"/>
  <c r="AI9" i="4"/>
  <c r="AI13" i="4" s="1"/>
  <c r="AY29" i="4"/>
  <c r="BB29" i="4"/>
  <c r="AJ9" i="4"/>
  <c r="AJ13" i="4" s="1"/>
  <c r="AK29" i="4"/>
  <c r="AD9" i="4"/>
  <c r="AD13" i="4" s="1"/>
  <c r="AA9" i="4"/>
  <c r="AA13" i="4" s="1"/>
  <c r="AU29" i="4"/>
  <c r="AB9" i="4"/>
  <c r="AB13" i="4" s="1"/>
  <c r="AW29" i="4"/>
  <c r="AC9" i="4"/>
  <c r="AC13" i="4" s="1"/>
  <c r="AZ29" i="4"/>
  <c r="BE29" i="4"/>
  <c r="BT29" i="4"/>
  <c r="BU29" i="4"/>
  <c r="BV29" i="4"/>
  <c r="BQ9" i="4"/>
  <c r="BQ13" i="4" s="1"/>
  <c r="AM9" i="4"/>
  <c r="AM13" i="4" s="1"/>
  <c r="AQ9" i="4"/>
  <c r="AQ13" i="4" s="1"/>
  <c r="V9" i="4"/>
  <c r="V13" i="4" s="1"/>
  <c r="AV9" i="4"/>
  <c r="AV13" i="4" s="1"/>
  <c r="S29" i="4"/>
  <c r="BG29" i="4"/>
  <c r="U9" i="4"/>
  <c r="U13" i="4" s="1"/>
  <c r="Y29" i="4"/>
  <c r="BM29" i="4"/>
  <c r="W9" i="4"/>
  <c r="W13" i="4" s="1"/>
  <c r="AR29" i="4"/>
  <c r="AT29" i="4"/>
  <c r="BL29" i="4"/>
  <c r="BN29" i="4"/>
  <c r="BO29" i="4"/>
  <c r="X29" i="4"/>
  <c r="Z9" i="4"/>
  <c r="Z13" i="4" s="1"/>
  <c r="BP9" i="4"/>
  <c r="BP13" i="4" s="1"/>
  <c r="BH29" i="4"/>
  <c r="BH9" i="4"/>
  <c r="BH13" i="4" s="1"/>
  <c r="BI29" i="4"/>
  <c r="T9" i="4"/>
  <c r="T13" i="4" s="1"/>
  <c r="AP9" i="4"/>
  <c r="AP13" i="4" s="1"/>
  <c r="AP29" i="4"/>
  <c r="BJ9" i="4"/>
  <c r="BJ13" i="4" s="1"/>
  <c r="AO9" i="4"/>
  <c r="AO13" i="4" s="1"/>
  <c r="AO29" i="4"/>
  <c r="BK9" i="4"/>
  <c r="BK13" i="4" s="1"/>
  <c r="AN29" i="4"/>
  <c r="AX9" i="4"/>
  <c r="AX13" i="4" s="1"/>
  <c r="AX29" i="4"/>
  <c r="AH9" i="4"/>
  <c r="AH13" i="4" s="1"/>
  <c r="AH29" i="4"/>
  <c r="BA29" i="4"/>
  <c r="BC9" i="4"/>
  <c r="BC13" i="4" s="1"/>
  <c r="BC29" i="4"/>
  <c r="BW9" i="4"/>
  <c r="BW13" i="4" s="1"/>
  <c r="BW29" i="4"/>
  <c r="BD29" i="4"/>
  <c r="BF29" i="4"/>
  <c r="BX29" i="4"/>
  <c r="AS29" i="4"/>
  <c r="I114" i="12" l="1"/>
  <c r="J114" i="12" l="1"/>
  <c r="AM8" i="4" l="1"/>
  <c r="AZ8" i="4"/>
  <c r="BF8" i="4"/>
  <c r="BT8" i="4"/>
  <c r="BD8" i="4"/>
  <c r="BA8" i="4"/>
  <c r="AE8" i="4"/>
  <c r="AA8" i="4"/>
  <c r="BX8" i="4"/>
  <c r="AQ8" i="4"/>
  <c r="BV8" i="4"/>
  <c r="BJ8" i="4"/>
  <c r="AU8" i="4"/>
  <c r="AD8" i="4"/>
  <c r="X8" i="4"/>
  <c r="AL8" i="4"/>
  <c r="BQ8" i="4"/>
  <c r="AR8" i="4"/>
  <c r="AH8" i="4"/>
  <c r="BP8" i="4"/>
  <c r="BR8" i="4"/>
  <c r="AS8" i="4"/>
  <c r="BK8" i="4"/>
  <c r="BC8" i="4"/>
  <c r="AV8" i="4"/>
  <c r="AB8" i="4"/>
  <c r="BS8" i="4"/>
  <c r="AK8" i="4"/>
  <c r="AJ8" i="4"/>
  <c r="AY8" i="4"/>
  <c r="W8" i="4"/>
  <c r="BG8" i="4"/>
  <c r="AW8" i="4"/>
  <c r="BB8" i="4"/>
  <c r="V8" i="4"/>
  <c r="BM8" i="4"/>
  <c r="BL8" i="4"/>
  <c r="AF8" i="4"/>
  <c r="AN8" i="4"/>
  <c r="AT8" i="4"/>
  <c r="AP8" i="4"/>
  <c r="BE8" i="4"/>
  <c r="AO8" i="4"/>
  <c r="BU8" i="4"/>
  <c r="BO8" i="4"/>
  <c r="Y8" i="4"/>
  <c r="AG8" i="4"/>
  <c r="BH8" i="4"/>
  <c r="Z8" i="4"/>
  <c r="AC8" i="4"/>
  <c r="BW8" i="4"/>
  <c r="AI8" i="4"/>
  <c r="BI8" i="4"/>
  <c r="AX8" i="4"/>
  <c r="BN8" i="4"/>
  <c r="U8" i="4"/>
  <c r="T8" i="4"/>
  <c r="S8" i="4"/>
  <c r="R8" i="4"/>
  <c r="L114" i="12"/>
  <c r="BJ17" i="4" l="1"/>
  <c r="BJ23" i="4" s="1"/>
  <c r="BJ24" i="4" s="1"/>
  <c r="BJ25" i="4" s="1"/>
  <c r="BJ10" i="4"/>
  <c r="BJ14" i="4" s="1"/>
  <c r="BJ30" i="4" s="1"/>
  <c r="BK6" i="11" s="1"/>
  <c r="BK7" i="11" s="1"/>
  <c r="BJ12" i="4"/>
  <c r="BK15" i="11" s="1"/>
  <c r="AN10" i="4"/>
  <c r="AN14" i="4" s="1"/>
  <c r="AN30" i="4" s="1"/>
  <c r="AO6" i="11" s="1"/>
  <c r="AO7" i="11" s="1"/>
  <c r="AN12" i="4"/>
  <c r="AO15" i="11" s="1"/>
  <c r="AH12" i="4"/>
  <c r="AI15" i="11" s="1"/>
  <c r="AH10" i="4"/>
  <c r="AH14" i="4" s="1"/>
  <c r="AH30" i="4" s="1"/>
  <c r="AI6" i="11" s="1"/>
  <c r="AI7" i="11" s="1"/>
  <c r="BL10" i="4"/>
  <c r="BL14" i="4" s="1"/>
  <c r="BL30" i="4" s="1"/>
  <c r="BM6" i="11" s="1"/>
  <c r="BM7" i="11" s="1"/>
  <c r="BL12" i="4"/>
  <c r="BM15" i="11" s="1"/>
  <c r="BM10" i="4"/>
  <c r="BM14" i="4" s="1"/>
  <c r="BM30" i="4" s="1"/>
  <c r="BN6" i="11" s="1"/>
  <c r="BN7" i="11" s="1"/>
  <c r="BM12" i="4"/>
  <c r="BN15" i="11" s="1"/>
  <c r="V10" i="4"/>
  <c r="V14" i="4" s="1"/>
  <c r="V30" i="4" s="1"/>
  <c r="W6" i="11" s="1"/>
  <c r="W7" i="11" s="1"/>
  <c r="V12" i="4"/>
  <c r="W15" i="11" s="1"/>
  <c r="BB12" i="4"/>
  <c r="BC15" i="11" s="1"/>
  <c r="BB10" i="4"/>
  <c r="BB14" i="4" s="1"/>
  <c r="BB30" i="4" s="1"/>
  <c r="BC6" i="11" s="1"/>
  <c r="BC7" i="11" s="1"/>
  <c r="AD12" i="4"/>
  <c r="AE15" i="11" s="1"/>
  <c r="AD10" i="4"/>
  <c r="AD14" i="4" s="1"/>
  <c r="AD30" i="4" s="1"/>
  <c r="AE6" i="11" s="1"/>
  <c r="AE7" i="11" s="1"/>
  <c r="AI12" i="4"/>
  <c r="AJ15" i="11" s="1"/>
  <c r="AI10" i="4"/>
  <c r="AI14" i="4" s="1"/>
  <c r="AI30" i="4" s="1"/>
  <c r="AJ6" i="11" s="1"/>
  <c r="AJ7" i="11" s="1"/>
  <c r="BW12" i="4"/>
  <c r="BX15" i="11" s="1"/>
  <c r="BW10" i="4"/>
  <c r="BW14" i="4" s="1"/>
  <c r="BW30" i="4" s="1"/>
  <c r="BX6" i="11" s="1"/>
  <c r="BX7" i="11" s="1"/>
  <c r="AC12" i="4"/>
  <c r="AD15" i="11" s="1"/>
  <c r="AC10" i="4"/>
  <c r="AC14" i="4" s="1"/>
  <c r="AC30" i="4" s="1"/>
  <c r="AD6" i="11" s="1"/>
  <c r="AD7" i="11" s="1"/>
  <c r="BV17" i="4"/>
  <c r="BV23" i="4" s="1"/>
  <c r="BV24" i="4" s="1"/>
  <c r="BV25" i="4" s="1"/>
  <c r="BV12" i="4"/>
  <c r="BW15" i="11" s="1"/>
  <c r="BV10" i="4"/>
  <c r="BV14" i="4" s="1"/>
  <c r="BV30" i="4" s="1"/>
  <c r="BW6" i="11" s="1"/>
  <c r="BW7" i="11" s="1"/>
  <c r="AY12" i="4"/>
  <c r="AZ15" i="11" s="1"/>
  <c r="AY10" i="4"/>
  <c r="AY14" i="4" s="1"/>
  <c r="AY30" i="4" s="1"/>
  <c r="AZ6" i="11" s="1"/>
  <c r="AZ7" i="11" s="1"/>
  <c r="BH10" i="4"/>
  <c r="BH14" i="4" s="1"/>
  <c r="BH30" i="4" s="1"/>
  <c r="BI6" i="11" s="1"/>
  <c r="BI7" i="11" s="1"/>
  <c r="BH12" i="4"/>
  <c r="BI15" i="11" s="1"/>
  <c r="AJ10" i="4"/>
  <c r="AJ14" i="4" s="1"/>
  <c r="AJ30" i="4" s="1"/>
  <c r="AK6" i="11" s="1"/>
  <c r="AK7" i="11" s="1"/>
  <c r="AJ12" i="4"/>
  <c r="AK15" i="11" s="1"/>
  <c r="AG12" i="4"/>
  <c r="AH15" i="11" s="1"/>
  <c r="AG10" i="4"/>
  <c r="AG14" i="4" s="1"/>
  <c r="AG30" i="4" s="1"/>
  <c r="AH6" i="11" s="1"/>
  <c r="AH7" i="11" s="1"/>
  <c r="AK10" i="4"/>
  <c r="AK14" i="4" s="1"/>
  <c r="AK30" i="4" s="1"/>
  <c r="AL6" i="11" s="1"/>
  <c r="AL7" i="11" s="1"/>
  <c r="AK12" i="4"/>
  <c r="AL15" i="11" s="1"/>
  <c r="BS12" i="4"/>
  <c r="BT15" i="11" s="1"/>
  <c r="BS10" i="4"/>
  <c r="BS14" i="4" s="1"/>
  <c r="BS30" i="4" s="1"/>
  <c r="BT6" i="11" s="1"/>
  <c r="BT7" i="11" s="1"/>
  <c r="BA12" i="4"/>
  <c r="BB15" i="11" s="1"/>
  <c r="BA10" i="4"/>
  <c r="BA14" i="4" s="1"/>
  <c r="BA30" i="4" s="1"/>
  <c r="BB6" i="11" s="1"/>
  <c r="BB7" i="11" s="1"/>
  <c r="AV10" i="4"/>
  <c r="AV14" i="4" s="1"/>
  <c r="AV30" i="4" s="1"/>
  <c r="AW6" i="11" s="1"/>
  <c r="AW7" i="11" s="1"/>
  <c r="AV12" i="4"/>
  <c r="AW15" i="11" s="1"/>
  <c r="BC10" i="4"/>
  <c r="BC14" i="4" s="1"/>
  <c r="BC30" i="4" s="1"/>
  <c r="BD6" i="11" s="1"/>
  <c r="BD7" i="11" s="1"/>
  <c r="BC12" i="4"/>
  <c r="BD15" i="11" s="1"/>
  <c r="BF10" i="4"/>
  <c r="BF14" i="4" s="1"/>
  <c r="BF30" i="4" s="1"/>
  <c r="BG6" i="11" s="1"/>
  <c r="BG7" i="11" s="1"/>
  <c r="BF12" i="4"/>
  <c r="BG15" i="11" s="1"/>
  <c r="R10" i="4"/>
  <c r="R14" i="4" s="1"/>
  <c r="R30" i="4" s="1"/>
  <c r="S6" i="11" s="1"/>
  <c r="S7" i="11" s="1"/>
  <c r="R12" i="4"/>
  <c r="S15" i="11" s="1"/>
  <c r="AF12" i="4"/>
  <c r="AG15" i="11" s="1"/>
  <c r="AF10" i="4"/>
  <c r="AF14" i="4" s="1"/>
  <c r="AF30" i="4" s="1"/>
  <c r="AG6" i="11" s="1"/>
  <c r="AG7" i="11" s="1"/>
  <c r="T10" i="4"/>
  <c r="T14" i="4" s="1"/>
  <c r="T30" i="4" s="1"/>
  <c r="U6" i="11" s="1"/>
  <c r="U7" i="11" s="1"/>
  <c r="T12" i="4"/>
  <c r="U15" i="11" s="1"/>
  <c r="U10" i="4"/>
  <c r="U14" i="4" s="1"/>
  <c r="U30" i="4" s="1"/>
  <c r="V6" i="11" s="1"/>
  <c r="V7" i="11" s="1"/>
  <c r="U12" i="4"/>
  <c r="V15" i="11" s="1"/>
  <c r="AL10" i="4"/>
  <c r="AL14" i="4" s="1"/>
  <c r="AL30" i="4" s="1"/>
  <c r="AM6" i="11" s="1"/>
  <c r="AM7" i="11" s="1"/>
  <c r="AL12" i="4"/>
  <c r="AM15" i="11" s="1"/>
  <c r="AU10" i="4"/>
  <c r="AU14" i="4" s="1"/>
  <c r="AU30" i="4" s="1"/>
  <c r="AV6" i="11" s="1"/>
  <c r="AV7" i="11" s="1"/>
  <c r="AU12" i="4"/>
  <c r="AV15" i="11" s="1"/>
  <c r="AP10" i="4"/>
  <c r="AP14" i="4" s="1"/>
  <c r="AP30" i="4" s="1"/>
  <c r="AQ6" i="11" s="1"/>
  <c r="AQ7" i="11" s="1"/>
  <c r="AP12" i="4"/>
  <c r="AQ15" i="11" s="1"/>
  <c r="BP10" i="4"/>
  <c r="BP14" i="4" s="1"/>
  <c r="BP30" i="4" s="1"/>
  <c r="BQ6" i="11" s="1"/>
  <c r="BQ7" i="11" s="1"/>
  <c r="BP12" i="4"/>
  <c r="BQ15" i="11" s="1"/>
  <c r="S10" i="4"/>
  <c r="S14" i="4" s="1"/>
  <c r="S30" i="4" s="1"/>
  <c r="T6" i="11" s="1"/>
  <c r="T7" i="11" s="1"/>
  <c r="S12" i="4"/>
  <c r="T15" i="11" s="1"/>
  <c r="AR10" i="4"/>
  <c r="AR14" i="4" s="1"/>
  <c r="AR30" i="4" s="1"/>
  <c r="AS6" i="11" s="1"/>
  <c r="AS7" i="11" s="1"/>
  <c r="AR12" i="4"/>
  <c r="AS15" i="11" s="1"/>
  <c r="BQ12" i="4"/>
  <c r="BR15" i="11" s="1"/>
  <c r="BQ10" i="4"/>
  <c r="BQ14" i="4" s="1"/>
  <c r="BQ30" i="4" s="1"/>
  <c r="BR6" i="11" s="1"/>
  <c r="BR7" i="11" s="1"/>
  <c r="BN10" i="4"/>
  <c r="BN14" i="4" s="1"/>
  <c r="BN30" i="4" s="1"/>
  <c r="BO6" i="11" s="1"/>
  <c r="BO7" i="11" s="1"/>
  <c r="BN12" i="4"/>
  <c r="BO15" i="11" s="1"/>
  <c r="AX12" i="4"/>
  <c r="AY15" i="11" s="1"/>
  <c r="AX10" i="4"/>
  <c r="AX14" i="4" s="1"/>
  <c r="AX30" i="4" s="1"/>
  <c r="AY6" i="11" s="1"/>
  <c r="AY7" i="11" s="1"/>
  <c r="X10" i="4"/>
  <c r="X14" i="4" s="1"/>
  <c r="X30" i="4" s="1"/>
  <c r="Y6" i="11" s="1"/>
  <c r="Y7" i="11" s="1"/>
  <c r="X12" i="4"/>
  <c r="Y15" i="11" s="1"/>
  <c r="BI10" i="4"/>
  <c r="BI14" i="4" s="1"/>
  <c r="BI30" i="4" s="1"/>
  <c r="BJ6" i="11" s="1"/>
  <c r="BJ7" i="11" s="1"/>
  <c r="BI12" i="4"/>
  <c r="BJ15" i="11" s="1"/>
  <c r="AW12" i="4"/>
  <c r="AX15" i="11" s="1"/>
  <c r="AW10" i="4"/>
  <c r="AW14" i="4" s="1"/>
  <c r="AW30" i="4" s="1"/>
  <c r="AX6" i="11" s="1"/>
  <c r="AX7" i="11" s="1"/>
  <c r="BG10" i="4"/>
  <c r="BG14" i="4" s="1"/>
  <c r="BG30" i="4" s="1"/>
  <c r="BH6" i="11" s="1"/>
  <c r="BH7" i="11" s="1"/>
  <c r="BG12" i="4"/>
  <c r="BH15" i="11" s="1"/>
  <c r="W10" i="4"/>
  <c r="W14" i="4" s="1"/>
  <c r="W30" i="4" s="1"/>
  <c r="X6" i="11" s="1"/>
  <c r="X7" i="11" s="1"/>
  <c r="W12" i="4"/>
  <c r="X15" i="11" s="1"/>
  <c r="Z10" i="4"/>
  <c r="Z14" i="4" s="1"/>
  <c r="Z30" i="4" s="1"/>
  <c r="AA6" i="11" s="1"/>
  <c r="AA7" i="11" s="1"/>
  <c r="Z12" i="4"/>
  <c r="AA15" i="11" s="1"/>
  <c r="AQ10" i="4"/>
  <c r="AQ14" i="4" s="1"/>
  <c r="AQ30" i="4" s="1"/>
  <c r="AR6" i="11" s="1"/>
  <c r="AR7" i="11" s="1"/>
  <c r="AQ12" i="4"/>
  <c r="AR15" i="11" s="1"/>
  <c r="BX17" i="4"/>
  <c r="BX23" i="4" s="1"/>
  <c r="BX24" i="4" s="1"/>
  <c r="BX25" i="4" s="1"/>
  <c r="BX12" i="4"/>
  <c r="BY15" i="11" s="1"/>
  <c r="BX10" i="4"/>
  <c r="BX14" i="4" s="1"/>
  <c r="BX30" i="4" s="1"/>
  <c r="BY6" i="11" s="1"/>
  <c r="BY7" i="11" s="1"/>
  <c r="AA10" i="4"/>
  <c r="AA14" i="4" s="1"/>
  <c r="AA30" i="4" s="1"/>
  <c r="AB6" i="11" s="1"/>
  <c r="AB7" i="11" s="1"/>
  <c r="AA12" i="4"/>
  <c r="AB15" i="11" s="1"/>
  <c r="Y10" i="4"/>
  <c r="Y14" i="4" s="1"/>
  <c r="Y30" i="4" s="1"/>
  <c r="Z6" i="11" s="1"/>
  <c r="Z7" i="11" s="1"/>
  <c r="Y12" i="4"/>
  <c r="Z15" i="11" s="1"/>
  <c r="AE17" i="4"/>
  <c r="AE23" i="4" s="1"/>
  <c r="AE24" i="4" s="1"/>
  <c r="AE25" i="4" s="1"/>
  <c r="AE12" i="4"/>
  <c r="AF15" i="11" s="1"/>
  <c r="AE10" i="4"/>
  <c r="AE14" i="4" s="1"/>
  <c r="AE30" i="4" s="1"/>
  <c r="AF6" i="11" s="1"/>
  <c r="AF7" i="11" s="1"/>
  <c r="BO10" i="4"/>
  <c r="BO14" i="4" s="1"/>
  <c r="BO30" i="4" s="1"/>
  <c r="BP6" i="11" s="1"/>
  <c r="BP7" i="11" s="1"/>
  <c r="BO12" i="4"/>
  <c r="BP15" i="11" s="1"/>
  <c r="AB10" i="4"/>
  <c r="AB14" i="4" s="1"/>
  <c r="AB30" i="4" s="1"/>
  <c r="AC6" i="11" s="1"/>
  <c r="AC7" i="11" s="1"/>
  <c r="AB12" i="4"/>
  <c r="AC15" i="11" s="1"/>
  <c r="BU12" i="4"/>
  <c r="BV15" i="11" s="1"/>
  <c r="BU10" i="4"/>
  <c r="BU14" i="4" s="1"/>
  <c r="BU30" i="4" s="1"/>
  <c r="BV6" i="11" s="1"/>
  <c r="BV7" i="11" s="1"/>
  <c r="BD17" i="4"/>
  <c r="BD23" i="4" s="1"/>
  <c r="BD24" i="4" s="1"/>
  <c r="BD25" i="4" s="1"/>
  <c r="BD10" i="4"/>
  <c r="BD14" i="4" s="1"/>
  <c r="BD30" i="4" s="1"/>
  <c r="BE6" i="11" s="1"/>
  <c r="BE7" i="11" s="1"/>
  <c r="BD12" i="4"/>
  <c r="BE15" i="11" s="1"/>
  <c r="AO10" i="4"/>
  <c r="AO14" i="4" s="1"/>
  <c r="AO30" i="4" s="1"/>
  <c r="AP6" i="11" s="1"/>
  <c r="AP7" i="11" s="1"/>
  <c r="AO12" i="4"/>
  <c r="AP15" i="11" s="1"/>
  <c r="BT17" i="4"/>
  <c r="BT23" i="4" s="1"/>
  <c r="BT24" i="4" s="1"/>
  <c r="BT25" i="4" s="1"/>
  <c r="BT12" i="4"/>
  <c r="BU15" i="11" s="1"/>
  <c r="BT10" i="4"/>
  <c r="BT14" i="4" s="1"/>
  <c r="BT30" i="4" s="1"/>
  <c r="BU6" i="11" s="1"/>
  <c r="BU7" i="11" s="1"/>
  <c r="BE10" i="4"/>
  <c r="BE14" i="4" s="1"/>
  <c r="BE30" i="4" s="1"/>
  <c r="BF6" i="11" s="1"/>
  <c r="BF7" i="11" s="1"/>
  <c r="BE12" i="4"/>
  <c r="BF15" i="11" s="1"/>
  <c r="BK10" i="4"/>
  <c r="BK14" i="4" s="1"/>
  <c r="BK30" i="4" s="1"/>
  <c r="BL6" i="11" s="1"/>
  <c r="BL7" i="11" s="1"/>
  <c r="BK12" i="4"/>
  <c r="BL15" i="11" s="1"/>
  <c r="AS10" i="4"/>
  <c r="AS14" i="4" s="1"/>
  <c r="AS30" i="4" s="1"/>
  <c r="AT6" i="11" s="1"/>
  <c r="AT7" i="11" s="1"/>
  <c r="AS12" i="4"/>
  <c r="AT15" i="11" s="1"/>
  <c r="AZ12" i="4"/>
  <c r="BA15" i="11" s="1"/>
  <c r="AZ10" i="4"/>
  <c r="AZ14" i="4" s="1"/>
  <c r="AZ30" i="4" s="1"/>
  <c r="BA6" i="11" s="1"/>
  <c r="BA7" i="11" s="1"/>
  <c r="AT10" i="4"/>
  <c r="AT14" i="4" s="1"/>
  <c r="AT30" i="4" s="1"/>
  <c r="AU6" i="11" s="1"/>
  <c r="AU7" i="11" s="1"/>
  <c r="AT12" i="4"/>
  <c r="AU15" i="11" s="1"/>
  <c r="BR12" i="4"/>
  <c r="BS15" i="11" s="1"/>
  <c r="BR10" i="4"/>
  <c r="BR14" i="4" s="1"/>
  <c r="BR30" i="4" s="1"/>
  <c r="BS6" i="11" s="1"/>
  <c r="BS7" i="11" s="1"/>
  <c r="AM17" i="4"/>
  <c r="AM23" i="4" s="1"/>
  <c r="AM24" i="4" s="1"/>
  <c r="AM25" i="4" s="1"/>
  <c r="AM10" i="4"/>
  <c r="AM14" i="4" s="1"/>
  <c r="AM30" i="4" s="1"/>
  <c r="AN6" i="11" s="1"/>
  <c r="AN7" i="11" s="1"/>
  <c r="AM12" i="4"/>
  <c r="AN15" i="11" s="1"/>
  <c r="AZ17" i="4"/>
  <c r="AZ23" i="4" s="1"/>
  <c r="AZ24" i="4" s="1"/>
  <c r="AZ25" i="4" s="1"/>
  <c r="BF17" i="4"/>
  <c r="BF23" i="4" s="1"/>
  <c r="BF24" i="4" s="1"/>
  <c r="BF25" i="4" s="1"/>
  <c r="BA17" i="4"/>
  <c r="BA23" i="4" s="1"/>
  <c r="BA24" i="4" s="1"/>
  <c r="BA25" i="4" s="1"/>
  <c r="AA17" i="4"/>
  <c r="AA23" i="4" s="1"/>
  <c r="AA24" i="4" s="1"/>
  <c r="AA25" i="4" s="1"/>
  <c r="AQ17" i="4"/>
  <c r="AQ23" i="4" s="1"/>
  <c r="AQ24" i="4" s="1"/>
  <c r="AQ25" i="4" s="1"/>
  <c r="AU17" i="4"/>
  <c r="AU23" i="4" s="1"/>
  <c r="AU24" i="4" s="1"/>
  <c r="AU25" i="4" s="1"/>
  <c r="AI17" i="4"/>
  <c r="AI23" i="4" s="1"/>
  <c r="AI24" i="4" s="1"/>
  <c r="AI25" i="4" s="1"/>
  <c r="AP17" i="4"/>
  <c r="AP23" i="4" s="1"/>
  <c r="AP24" i="4" s="1"/>
  <c r="AP25" i="4" s="1"/>
  <c r="BW17" i="4"/>
  <c r="BW23" i="4" s="1"/>
  <c r="BW24" i="4" s="1"/>
  <c r="BW25" i="4" s="1"/>
  <c r="AT17" i="4"/>
  <c r="AT23" i="4" s="1"/>
  <c r="AT24" i="4" s="1"/>
  <c r="AT25" i="4" s="1"/>
  <c r="AV17" i="4"/>
  <c r="AV23" i="4" s="1"/>
  <c r="AV24" i="4" s="1"/>
  <c r="AV25" i="4" s="1"/>
  <c r="BC17" i="4"/>
  <c r="BC23" i="4" s="1"/>
  <c r="BC24" i="4" s="1"/>
  <c r="BC25" i="4" s="1"/>
  <c r="AS17" i="4"/>
  <c r="AS23" i="4" s="1"/>
  <c r="AS24" i="4" s="1"/>
  <c r="AS25" i="4" s="1"/>
  <c r="Z17" i="4"/>
  <c r="Z23" i="4" s="1"/>
  <c r="Z24" i="4" s="1"/>
  <c r="Z25" i="4" s="1"/>
  <c r="AN17" i="4"/>
  <c r="AN23" i="4" s="1"/>
  <c r="AN24" i="4" s="1"/>
  <c r="AN25" i="4" s="1"/>
  <c r="BG17" i="4"/>
  <c r="BG23" i="4" s="1"/>
  <c r="BG24" i="4" s="1"/>
  <c r="BG25" i="4" s="1"/>
  <c r="BP17" i="4"/>
  <c r="BP23" i="4" s="1"/>
  <c r="BP24" i="4" s="1"/>
  <c r="BP25" i="4" s="1"/>
  <c r="U17" i="4"/>
  <c r="U23" i="4" s="1"/>
  <c r="U24" i="4" s="1"/>
  <c r="U25" i="4" s="1"/>
  <c r="BI17" i="4"/>
  <c r="BI23" i="4" s="1"/>
  <c r="BI24" i="4" s="1"/>
  <c r="BI25" i="4" s="1"/>
  <c r="BE17" i="4"/>
  <c r="BE23" i="4" s="1"/>
  <c r="BE24" i="4" s="1"/>
  <c r="BE25" i="4" s="1"/>
  <c r="AW17" i="4"/>
  <c r="AW23" i="4" s="1"/>
  <c r="AW24" i="4" s="1"/>
  <c r="AW25" i="4" s="1"/>
  <c r="BK17" i="4"/>
  <c r="BK23" i="4" s="1"/>
  <c r="BK24" i="4" s="1"/>
  <c r="BK25" i="4" s="1"/>
  <c r="AC17" i="4"/>
  <c r="AC23" i="4" s="1"/>
  <c r="AC24" i="4" s="1"/>
  <c r="AC25" i="4" s="1"/>
  <c r="BR17" i="4"/>
  <c r="BR23" i="4" s="1"/>
  <c r="BR24" i="4" s="1"/>
  <c r="BR25" i="4" s="1"/>
  <c r="BH17" i="4"/>
  <c r="BH23" i="4" s="1"/>
  <c r="BH24" i="4" s="1"/>
  <c r="BH25" i="4" s="1"/>
  <c r="W17" i="4"/>
  <c r="W23" i="4" s="1"/>
  <c r="W24" i="4" s="1"/>
  <c r="W25" i="4" s="1"/>
  <c r="AH17" i="4"/>
  <c r="AH23" i="4" s="1"/>
  <c r="AH24" i="4" s="1"/>
  <c r="AH25" i="4" s="1"/>
  <c r="Y17" i="4"/>
  <c r="Y23" i="4" s="1"/>
  <c r="Y24" i="4" s="1"/>
  <c r="Y25" i="4" s="1"/>
  <c r="BL17" i="4"/>
  <c r="BL23" i="4" s="1"/>
  <c r="BL24" i="4" s="1"/>
  <c r="BL25" i="4" s="1"/>
  <c r="AG17" i="4"/>
  <c r="AG23" i="4" s="1"/>
  <c r="AG24" i="4" s="1"/>
  <c r="AG25" i="4" s="1"/>
  <c r="AR17" i="4"/>
  <c r="AR23" i="4" s="1"/>
  <c r="AR24" i="4" s="1"/>
  <c r="AR25" i="4" s="1"/>
  <c r="T17" i="4"/>
  <c r="T23" i="4" s="1"/>
  <c r="T24" i="4" s="1"/>
  <c r="T25" i="4" s="1"/>
  <c r="X17" i="4"/>
  <c r="X23" i="4" s="1"/>
  <c r="X24" i="4" s="1"/>
  <c r="X25" i="4" s="1"/>
  <c r="BO17" i="4"/>
  <c r="BO23" i="4" s="1"/>
  <c r="BO24" i="4" s="1"/>
  <c r="BO25" i="4" s="1"/>
  <c r="AB17" i="4"/>
  <c r="AB23" i="4" s="1"/>
  <c r="AB24" i="4" s="1"/>
  <c r="AB25" i="4" s="1"/>
  <c r="BQ17" i="4"/>
  <c r="BQ23" i="4" s="1"/>
  <c r="BQ24" i="4" s="1"/>
  <c r="BQ25" i="4" s="1"/>
  <c r="S17" i="4"/>
  <c r="S23" i="4" s="1"/>
  <c r="S24" i="4" s="1"/>
  <c r="S25" i="4" s="1"/>
  <c r="AF17" i="4"/>
  <c r="AF23" i="4" s="1"/>
  <c r="AF24" i="4" s="1"/>
  <c r="AF25" i="4" s="1"/>
  <c r="AL17" i="4"/>
  <c r="AL23" i="4" s="1"/>
  <c r="AL24" i="4" s="1"/>
  <c r="AL25" i="4" s="1"/>
  <c r="AK17" i="4"/>
  <c r="AK23" i="4" s="1"/>
  <c r="AK24" i="4" s="1"/>
  <c r="AK25" i="4" s="1"/>
  <c r="BS17" i="4"/>
  <c r="BS23" i="4" s="1"/>
  <c r="BS24" i="4" s="1"/>
  <c r="BS25" i="4" s="1"/>
  <c r="R17" i="4"/>
  <c r="R23" i="4" s="1"/>
  <c r="R24" i="4" s="1"/>
  <c r="R25" i="4" s="1"/>
  <c r="AY17" i="4"/>
  <c r="AY23" i="4" s="1"/>
  <c r="AY24" i="4" s="1"/>
  <c r="AY25" i="4" s="1"/>
  <c r="BM17" i="4"/>
  <c r="BM23" i="4" s="1"/>
  <c r="BM24" i="4" s="1"/>
  <c r="BM25" i="4" s="1"/>
  <c r="AD17" i="4"/>
  <c r="AD23" i="4" s="1"/>
  <c r="AD24" i="4" s="1"/>
  <c r="AD25" i="4" s="1"/>
  <c r="BN17" i="4"/>
  <c r="BN23" i="4" s="1"/>
  <c r="BN24" i="4" s="1"/>
  <c r="BN25" i="4" s="1"/>
  <c r="V17" i="4"/>
  <c r="V23" i="4" s="1"/>
  <c r="V24" i="4" s="1"/>
  <c r="V25" i="4" s="1"/>
  <c r="AJ17" i="4"/>
  <c r="AJ23" i="4" s="1"/>
  <c r="AJ24" i="4" s="1"/>
  <c r="AJ25" i="4" s="1"/>
  <c r="AX17" i="4"/>
  <c r="AX23" i="4" s="1"/>
  <c r="AX24" i="4" s="1"/>
  <c r="AX25" i="4" s="1"/>
  <c r="BB17" i="4"/>
  <c r="BB23" i="4" s="1"/>
  <c r="BB24" i="4" s="1"/>
  <c r="BB25" i="4" s="1"/>
  <c r="BU17" i="4"/>
  <c r="BU23" i="4" s="1"/>
  <c r="BU24" i="4" s="1"/>
  <c r="BU25" i="4" s="1"/>
  <c r="AO17" i="4"/>
  <c r="AO23" i="4" s="1"/>
  <c r="AO24" i="4" s="1"/>
  <c r="AO25" i="4" s="1"/>
  <c r="G29" i="4"/>
  <c r="F29" i="4"/>
  <c r="H29" i="4"/>
  <c r="I29" i="4"/>
  <c r="J29" i="4"/>
  <c r="K29" i="4"/>
  <c r="L29" i="4"/>
  <c r="M29" i="4"/>
  <c r="N29" i="4"/>
  <c r="O29" i="4"/>
  <c r="P29" i="4"/>
  <c r="Q29" i="4"/>
  <c r="C29" i="4"/>
  <c r="C9" i="4"/>
  <c r="C13" i="4" s="1"/>
  <c r="D29" i="4"/>
  <c r="E29" i="4"/>
  <c r="N114" i="12"/>
  <c r="AS31" i="4" l="1"/>
  <c r="AT11" i="11" s="1"/>
  <c r="AT12" i="11" s="1"/>
  <c r="AT14" i="11" s="1"/>
  <c r="AT16" i="11" s="1"/>
  <c r="AT17" i="11" s="1"/>
  <c r="T31" i="4"/>
  <c r="U11" i="11" s="1"/>
  <c r="U12" i="11" s="1"/>
  <c r="U14" i="11" s="1"/>
  <c r="U16" i="11" s="1"/>
  <c r="U17" i="11" s="1"/>
  <c r="BU31" i="4"/>
  <c r="BV11" i="11" s="1"/>
  <c r="BV12" i="11" s="1"/>
  <c r="BV14" i="11" s="1"/>
  <c r="BV16" i="11" s="1"/>
  <c r="BV17" i="11" s="1"/>
  <c r="AR31" i="4"/>
  <c r="AS11" i="11" s="1"/>
  <c r="AS12" i="11" s="1"/>
  <c r="AS14" i="11" s="1"/>
  <c r="AS16" i="11" s="1"/>
  <c r="AS17" i="11" s="1"/>
  <c r="BC31" i="4"/>
  <c r="BD11" i="11" s="1"/>
  <c r="BD12" i="11" s="1"/>
  <c r="BD14" i="11" s="1"/>
  <c r="BD16" i="11" s="1"/>
  <c r="BD17" i="11" s="1"/>
  <c r="AA31" i="4"/>
  <c r="AB11" i="11" s="1"/>
  <c r="AB12" i="11" s="1"/>
  <c r="AB14" i="11" s="1"/>
  <c r="AB16" i="11" s="1"/>
  <c r="AB17" i="11" s="1"/>
  <c r="AJ31" i="4"/>
  <c r="AK11" i="11" s="1"/>
  <c r="AK12" i="11" s="1"/>
  <c r="AK14" i="11" s="1"/>
  <c r="AK16" i="11" s="1"/>
  <c r="AK17" i="11" s="1"/>
  <c r="BP31" i="4"/>
  <c r="BQ11" i="11" s="1"/>
  <c r="BQ12" i="11" s="1"/>
  <c r="BQ14" i="11" s="1"/>
  <c r="BQ16" i="11" s="1"/>
  <c r="BQ17" i="11" s="1"/>
  <c r="BQ31" i="4"/>
  <c r="BR11" i="11" s="1"/>
  <c r="BR12" i="11" s="1"/>
  <c r="BR14" i="11" s="1"/>
  <c r="BR16" i="11" s="1"/>
  <c r="BR17" i="11" s="1"/>
  <c r="W31" i="4"/>
  <c r="X11" i="11" s="1"/>
  <c r="X12" i="11" s="1"/>
  <c r="X14" i="11" s="1"/>
  <c r="X16" i="11" s="1"/>
  <c r="X17" i="11" s="1"/>
  <c r="AE31" i="4"/>
  <c r="AF11" i="11" s="1"/>
  <c r="AF12" i="11" s="1"/>
  <c r="AF14" i="11" s="1"/>
  <c r="AF16" i="11" s="1"/>
  <c r="AF17" i="11" s="1"/>
  <c r="BA31" i="4"/>
  <c r="BB11" i="11" s="1"/>
  <c r="BB12" i="11" s="1"/>
  <c r="BB14" i="11" s="1"/>
  <c r="BB16" i="11" s="1"/>
  <c r="BB17" i="11" s="1"/>
  <c r="AG31" i="4"/>
  <c r="AH11" i="11" s="1"/>
  <c r="AH12" i="11" s="1"/>
  <c r="AH14" i="11" s="1"/>
  <c r="AH16" i="11" s="1"/>
  <c r="AH17" i="11" s="1"/>
  <c r="AZ31" i="4"/>
  <c r="BA11" i="11" s="1"/>
  <c r="BA12" i="11" s="1"/>
  <c r="BA14" i="11" s="1"/>
  <c r="BA16" i="11" s="1"/>
  <c r="BA17" i="11" s="1"/>
  <c r="BT31" i="4"/>
  <c r="BU11" i="11" s="1"/>
  <c r="BU12" i="11" s="1"/>
  <c r="BU14" i="11" s="1"/>
  <c r="BU16" i="11" s="1"/>
  <c r="BU17" i="11" s="1"/>
  <c r="AF31" i="4"/>
  <c r="AG11" i="11" s="1"/>
  <c r="AG12" i="11" s="1"/>
  <c r="AG14" i="11" s="1"/>
  <c r="AG16" i="11" s="1"/>
  <c r="AG17" i="11" s="1"/>
  <c r="BX31" i="4"/>
  <c r="BY11" i="11" s="1"/>
  <c r="BY12" i="11" s="1"/>
  <c r="BY14" i="11" s="1"/>
  <c r="BY16" i="11" s="1"/>
  <c r="BY17" i="11" s="1"/>
  <c r="Y31" i="4"/>
  <c r="Z11" i="11" s="1"/>
  <c r="Z12" i="11" s="1"/>
  <c r="Z14" i="11" s="1"/>
  <c r="Z16" i="11" s="1"/>
  <c r="Z17" i="11" s="1"/>
  <c r="AH31" i="4"/>
  <c r="AI11" i="11" s="1"/>
  <c r="AI12" i="11" s="1"/>
  <c r="AI14" i="11" s="1"/>
  <c r="AI16" i="11" s="1"/>
  <c r="AI17" i="11" s="1"/>
  <c r="BD31" i="4"/>
  <c r="BE11" i="11" s="1"/>
  <c r="BE12" i="11" s="1"/>
  <c r="BE14" i="11" s="1"/>
  <c r="BE16" i="11" s="1"/>
  <c r="BE17" i="11" s="1"/>
  <c r="AD31" i="4"/>
  <c r="AE11" i="11" s="1"/>
  <c r="AE12" i="11" s="1"/>
  <c r="AE14" i="11" s="1"/>
  <c r="AE16" i="11" s="1"/>
  <c r="AE17" i="11" s="1"/>
  <c r="BG31" i="4"/>
  <c r="BH11" i="11" s="1"/>
  <c r="BH12" i="11" s="1"/>
  <c r="BH14" i="11" s="1"/>
  <c r="BH16" i="11" s="1"/>
  <c r="BH17" i="11" s="1"/>
  <c r="AU31" i="4"/>
  <c r="AV11" i="11" s="1"/>
  <c r="AV12" i="11" s="1"/>
  <c r="AV14" i="11" s="1"/>
  <c r="AV16" i="11" s="1"/>
  <c r="AV17" i="11" s="1"/>
  <c r="AC31" i="4"/>
  <c r="AD11" i="11" s="1"/>
  <c r="AD12" i="11" s="1"/>
  <c r="AD14" i="11" s="1"/>
  <c r="AD16" i="11" s="1"/>
  <c r="AD17" i="11" s="1"/>
  <c r="AL31" i="4"/>
  <c r="AM11" i="11" s="1"/>
  <c r="AM12" i="11" s="1"/>
  <c r="AM14" i="11" s="1"/>
  <c r="AM16" i="11" s="1"/>
  <c r="AM17" i="11" s="1"/>
  <c r="AT31" i="4"/>
  <c r="AU11" i="11" s="1"/>
  <c r="AU12" i="11" s="1"/>
  <c r="AU14" i="11" s="1"/>
  <c r="AU16" i="11" s="1"/>
  <c r="AU17" i="11" s="1"/>
  <c r="BL31" i="4"/>
  <c r="BM11" i="11" s="1"/>
  <c r="BM12" i="11" s="1"/>
  <c r="BM14" i="11" s="1"/>
  <c r="BM16" i="11" s="1"/>
  <c r="BM17" i="11" s="1"/>
  <c r="BW31" i="4"/>
  <c r="BX11" i="11" s="1"/>
  <c r="BX12" i="11" s="1"/>
  <c r="BX14" i="11" s="1"/>
  <c r="BX16" i="11" s="1"/>
  <c r="BX17" i="11" s="1"/>
  <c r="BI31" i="4"/>
  <c r="BJ11" i="11" s="1"/>
  <c r="BJ12" i="11" s="1"/>
  <c r="BJ14" i="11" s="1"/>
  <c r="BJ16" i="11" s="1"/>
  <c r="BJ17" i="11" s="1"/>
  <c r="S31" i="4"/>
  <c r="T11" i="11" s="1"/>
  <c r="T12" i="11" s="1"/>
  <c r="T14" i="11" s="1"/>
  <c r="T16" i="11" s="1"/>
  <c r="T17" i="11" s="1"/>
  <c r="AP31" i="4"/>
  <c r="AQ11" i="11" s="1"/>
  <c r="AQ12" i="11" s="1"/>
  <c r="AQ14" i="11" s="1"/>
  <c r="AQ16" i="11" s="1"/>
  <c r="AQ17" i="11" s="1"/>
  <c r="AI31" i="4"/>
  <c r="AJ11" i="11" s="1"/>
  <c r="AJ12" i="11" s="1"/>
  <c r="AJ14" i="11" s="1"/>
  <c r="AJ16" i="11" s="1"/>
  <c r="AJ17" i="11" s="1"/>
  <c r="AM31" i="4"/>
  <c r="AN11" i="11" s="1"/>
  <c r="AN12" i="11" s="1"/>
  <c r="AN14" i="11" s="1"/>
  <c r="AN16" i="11" s="1"/>
  <c r="AN17" i="11" s="1"/>
  <c r="AB31" i="4"/>
  <c r="AC11" i="11" s="1"/>
  <c r="AC12" i="11" s="1"/>
  <c r="AC14" i="11" s="1"/>
  <c r="AC16" i="11" s="1"/>
  <c r="AC17" i="11" s="1"/>
  <c r="BM31" i="4"/>
  <c r="BN11" i="11" s="1"/>
  <c r="BN12" i="11" s="1"/>
  <c r="BN14" i="11" s="1"/>
  <c r="BN16" i="11" s="1"/>
  <c r="BN17" i="11" s="1"/>
  <c r="BV31" i="4"/>
  <c r="BW11" i="11" s="1"/>
  <c r="BW12" i="11" s="1"/>
  <c r="BW14" i="11" s="1"/>
  <c r="BW16" i="11" s="1"/>
  <c r="BW17" i="11" s="1"/>
  <c r="AO31" i="4"/>
  <c r="AP11" i="11" s="1"/>
  <c r="AP12" i="11" s="1"/>
  <c r="AP14" i="11" s="1"/>
  <c r="AP16" i="11" s="1"/>
  <c r="AP17" i="11" s="1"/>
  <c r="BK31" i="4"/>
  <c r="BL11" i="11" s="1"/>
  <c r="BL12" i="11" s="1"/>
  <c r="BL14" i="11" s="1"/>
  <c r="BL16" i="11" s="1"/>
  <c r="BL17" i="11" s="1"/>
  <c r="BB31" i="4"/>
  <c r="BC11" i="11" s="1"/>
  <c r="BC12" i="11" s="1"/>
  <c r="BC14" i="11" s="1"/>
  <c r="BC16" i="11" s="1"/>
  <c r="BC17" i="11" s="1"/>
  <c r="AW31" i="4"/>
  <c r="AX11" i="11" s="1"/>
  <c r="AX12" i="11" s="1"/>
  <c r="AX14" i="11" s="1"/>
  <c r="AX16" i="11" s="1"/>
  <c r="AX17" i="11" s="1"/>
  <c r="V31" i="4"/>
  <c r="W11" i="11" s="1"/>
  <c r="W12" i="11" s="1"/>
  <c r="W14" i="11" s="1"/>
  <c r="W16" i="11" s="1"/>
  <c r="W17" i="11" s="1"/>
  <c r="U31" i="4"/>
  <c r="V11" i="11" s="1"/>
  <c r="V12" i="11" s="1"/>
  <c r="V14" i="11" s="1"/>
  <c r="V16" i="11" s="1"/>
  <c r="V17" i="11" s="1"/>
  <c r="BN31" i="4"/>
  <c r="BO11" i="11" s="1"/>
  <c r="BO12" i="11" s="1"/>
  <c r="BO14" i="11" s="1"/>
  <c r="BO16" i="11" s="1"/>
  <c r="BO17" i="11" s="1"/>
  <c r="BO31" i="4"/>
  <c r="BP11" i="11" s="1"/>
  <c r="BP12" i="11" s="1"/>
  <c r="BP14" i="11" s="1"/>
  <c r="BP16" i="11" s="1"/>
  <c r="BP17" i="11" s="1"/>
  <c r="BH31" i="4"/>
  <c r="BI11" i="11" s="1"/>
  <c r="BI12" i="11" s="1"/>
  <c r="BI14" i="11" s="1"/>
  <c r="BI16" i="11" s="1"/>
  <c r="BI17" i="11" s="1"/>
  <c r="AN31" i="4"/>
  <c r="AO11" i="11" s="1"/>
  <c r="AO12" i="11" s="1"/>
  <c r="AO14" i="11" s="1"/>
  <c r="AO16" i="11" s="1"/>
  <c r="AO17" i="11" s="1"/>
  <c r="AV31" i="4"/>
  <c r="AW11" i="11" s="1"/>
  <c r="AW12" i="11" s="1"/>
  <c r="AW14" i="11" s="1"/>
  <c r="AW16" i="11" s="1"/>
  <c r="AW17" i="11" s="1"/>
  <c r="BE31" i="4"/>
  <c r="BF11" i="11" s="1"/>
  <c r="BF12" i="11" s="1"/>
  <c r="BF14" i="11" s="1"/>
  <c r="BF16" i="11" s="1"/>
  <c r="BF17" i="11" s="1"/>
  <c r="R31" i="4"/>
  <c r="S11" i="11" s="1"/>
  <c r="S12" i="11" s="1"/>
  <c r="S14" i="11" s="1"/>
  <c r="S16" i="11" s="1"/>
  <c r="S17" i="11" s="1"/>
  <c r="BS31" i="4"/>
  <c r="BT11" i="11" s="1"/>
  <c r="BT12" i="11" s="1"/>
  <c r="BT14" i="11" s="1"/>
  <c r="BT16" i="11" s="1"/>
  <c r="BT17" i="11" s="1"/>
  <c r="AK31" i="4"/>
  <c r="AL11" i="11" s="1"/>
  <c r="AL12" i="11" s="1"/>
  <c r="AL14" i="11" s="1"/>
  <c r="AL16" i="11" s="1"/>
  <c r="AL17" i="11" s="1"/>
  <c r="AX31" i="4"/>
  <c r="AY11" i="11" s="1"/>
  <c r="AY12" i="11" s="1"/>
  <c r="AY14" i="11" s="1"/>
  <c r="AY16" i="11" s="1"/>
  <c r="AY17" i="11" s="1"/>
  <c r="BF31" i="4"/>
  <c r="BG11" i="11" s="1"/>
  <c r="BG12" i="11" s="1"/>
  <c r="BG14" i="11" s="1"/>
  <c r="BG16" i="11" s="1"/>
  <c r="BG17" i="11" s="1"/>
  <c r="X31" i="4"/>
  <c r="Y11" i="11" s="1"/>
  <c r="Y12" i="11" s="1"/>
  <c r="Y14" i="11" s="1"/>
  <c r="Y16" i="11" s="1"/>
  <c r="Y17" i="11" s="1"/>
  <c r="Z31" i="4"/>
  <c r="AA11" i="11" s="1"/>
  <c r="AA12" i="11" s="1"/>
  <c r="AA14" i="11" s="1"/>
  <c r="AA16" i="11" s="1"/>
  <c r="AA17" i="11" s="1"/>
  <c r="AQ31" i="4"/>
  <c r="AR11" i="11" s="1"/>
  <c r="AR12" i="11" s="1"/>
  <c r="AR14" i="11" s="1"/>
  <c r="AR16" i="11" s="1"/>
  <c r="AR17" i="11" s="1"/>
  <c r="AY31" i="4"/>
  <c r="AZ11" i="11" s="1"/>
  <c r="AZ12" i="11" s="1"/>
  <c r="AZ14" i="11" s="1"/>
  <c r="AZ16" i="11" s="1"/>
  <c r="AZ17" i="11" s="1"/>
  <c r="BR31" i="4"/>
  <c r="BS11" i="11" s="1"/>
  <c r="BS12" i="11" s="1"/>
  <c r="BS14" i="11" s="1"/>
  <c r="BS16" i="11" s="1"/>
  <c r="BS17" i="11" s="1"/>
  <c r="BJ31" i="4"/>
  <c r="BK11" i="11" s="1"/>
  <c r="BK12" i="11" s="1"/>
  <c r="BK14" i="11" s="1"/>
  <c r="BK16" i="11" s="1"/>
  <c r="BK17" i="11" s="1"/>
  <c r="D8" i="4"/>
  <c r="Q114" i="12"/>
  <c r="S14" i="12" s="1"/>
  <c r="D10" i="4" l="1"/>
  <c r="D14" i="4" s="1"/>
  <c r="D12" i="4"/>
  <c r="E15" i="11" s="1"/>
  <c r="O8" i="4" l="1"/>
  <c r="E8" i="4"/>
  <c r="H8" i="4"/>
  <c r="N8" i="4"/>
  <c r="P8" i="4"/>
  <c r="L8" i="4"/>
  <c r="G8" i="4"/>
  <c r="I8" i="4"/>
  <c r="F8" i="4"/>
  <c r="K8" i="4"/>
  <c r="C8" i="4"/>
  <c r="M8" i="4"/>
  <c r="J8" i="4"/>
  <c r="Q8" i="4"/>
  <c r="J12" i="4" l="1"/>
  <c r="K15" i="11" s="1"/>
  <c r="J10" i="4"/>
  <c r="J14" i="4" s="1"/>
  <c r="J30" i="4" s="1"/>
  <c r="K6" i="11" s="1"/>
  <c r="K7" i="11" s="1"/>
  <c r="Q10" i="4"/>
  <c r="Q14" i="4" s="1"/>
  <c r="Q30" i="4" s="1"/>
  <c r="R6" i="11" s="1"/>
  <c r="R7" i="11" s="1"/>
  <c r="Q12" i="4"/>
  <c r="R15" i="11" s="1"/>
  <c r="M12" i="4"/>
  <c r="N15" i="11" s="1"/>
  <c r="M10" i="4"/>
  <c r="M14" i="4" s="1"/>
  <c r="M30" i="4" s="1"/>
  <c r="N6" i="11" s="1"/>
  <c r="N7" i="11" s="1"/>
  <c r="C10" i="4"/>
  <c r="C14" i="4" s="1"/>
  <c r="C30" i="4" s="1"/>
  <c r="C12" i="4"/>
  <c r="D15" i="11" s="1"/>
  <c r="K12" i="4"/>
  <c r="L15" i="11" s="1"/>
  <c r="K10" i="4"/>
  <c r="K14" i="4" s="1"/>
  <c r="K30" i="4" s="1"/>
  <c r="L6" i="11" s="1"/>
  <c r="L7" i="11" s="1"/>
  <c r="F10" i="4"/>
  <c r="F14" i="4" s="1"/>
  <c r="F30" i="4" s="1"/>
  <c r="G6" i="11" s="1"/>
  <c r="G7" i="11" s="1"/>
  <c r="F12" i="4"/>
  <c r="G15" i="11" s="1"/>
  <c r="I12" i="4"/>
  <c r="J15" i="11" s="1"/>
  <c r="I10" i="4"/>
  <c r="I14" i="4" s="1"/>
  <c r="I30" i="4" s="1"/>
  <c r="J6" i="11" s="1"/>
  <c r="J7" i="11" s="1"/>
  <c r="G10" i="4"/>
  <c r="G14" i="4" s="1"/>
  <c r="G30" i="4" s="1"/>
  <c r="H6" i="11" s="1"/>
  <c r="H7" i="11" s="1"/>
  <c r="G12" i="4"/>
  <c r="H15" i="11" s="1"/>
  <c r="L12" i="4"/>
  <c r="M15" i="11" s="1"/>
  <c r="L10" i="4"/>
  <c r="L14" i="4" s="1"/>
  <c r="L30" i="4" s="1"/>
  <c r="M6" i="11" s="1"/>
  <c r="M7" i="11" s="1"/>
  <c r="P10" i="4"/>
  <c r="P14" i="4" s="1"/>
  <c r="P30" i="4" s="1"/>
  <c r="Q6" i="11" s="1"/>
  <c r="Q7" i="11" s="1"/>
  <c r="P12" i="4"/>
  <c r="Q15" i="11" s="1"/>
  <c r="N12" i="4"/>
  <c r="O15" i="11" s="1"/>
  <c r="N10" i="4"/>
  <c r="N14" i="4" s="1"/>
  <c r="N30" i="4" s="1"/>
  <c r="O6" i="11" s="1"/>
  <c r="O7" i="11" s="1"/>
  <c r="H10" i="4"/>
  <c r="H14" i="4" s="1"/>
  <c r="H30" i="4" s="1"/>
  <c r="I6" i="11" s="1"/>
  <c r="I7" i="11" s="1"/>
  <c r="H12" i="4"/>
  <c r="I15" i="11" s="1"/>
  <c r="E10" i="4"/>
  <c r="E14" i="4" s="1"/>
  <c r="E30" i="4" s="1"/>
  <c r="F6" i="11" s="1"/>
  <c r="F7" i="11" s="1"/>
  <c r="E12" i="4"/>
  <c r="F15" i="11" s="1"/>
  <c r="O10" i="4"/>
  <c r="O14" i="4" s="1"/>
  <c r="O30" i="4" s="1"/>
  <c r="P6" i="11" s="1"/>
  <c r="P7" i="11" s="1"/>
  <c r="O12" i="4"/>
  <c r="P15" i="11" s="1"/>
  <c r="C17" i="4"/>
  <c r="C23" i="4" s="1"/>
  <c r="C24" i="4" s="1"/>
  <c r="C25" i="4" s="1"/>
  <c r="C31" i="4" s="1"/>
  <c r="E17" i="4"/>
  <c r="E23" i="4" s="1"/>
  <c r="E24" i="4" s="1"/>
  <c r="E25" i="4" s="1"/>
  <c r="H17" i="4"/>
  <c r="H23" i="4" s="1"/>
  <c r="H24" i="4" s="1"/>
  <c r="H25" i="4" s="1"/>
  <c r="J17" i="4"/>
  <c r="J23" i="4" s="1"/>
  <c r="J24" i="4" s="1"/>
  <c r="J25" i="4" s="1"/>
  <c r="P17" i="4"/>
  <c r="P23" i="4" s="1"/>
  <c r="P24" i="4" s="1"/>
  <c r="P25" i="4" s="1"/>
  <c r="D17" i="4"/>
  <c r="D23" i="4" s="1"/>
  <c r="D24" i="4" s="1"/>
  <c r="D25" i="4" s="1"/>
  <c r="D31" i="4" s="1"/>
  <c r="E11" i="11" s="1"/>
  <c r="E12" i="11" s="1"/>
  <c r="F17" i="4"/>
  <c r="F23" i="4" s="1"/>
  <c r="F24" i="4" s="1"/>
  <c r="F25" i="4" s="1"/>
  <c r="G17" i="4"/>
  <c r="G23" i="4" s="1"/>
  <c r="G24" i="4" s="1"/>
  <c r="G25" i="4" s="1"/>
  <c r="Q17" i="4"/>
  <c r="Q23" i="4" s="1"/>
  <c r="Q24" i="4" s="1"/>
  <c r="Q25" i="4" s="1"/>
  <c r="L17" i="4"/>
  <c r="L23" i="4" s="1"/>
  <c r="L24" i="4" s="1"/>
  <c r="L25" i="4" s="1"/>
  <c r="M17" i="4"/>
  <c r="M23" i="4" s="1"/>
  <c r="M24" i="4" s="1"/>
  <c r="M25" i="4" s="1"/>
  <c r="N17" i="4"/>
  <c r="N23" i="4" s="1"/>
  <c r="N24" i="4" s="1"/>
  <c r="N25" i="4" s="1"/>
  <c r="O17" i="4"/>
  <c r="O23" i="4" s="1"/>
  <c r="O24" i="4" s="1"/>
  <c r="O25" i="4" s="1"/>
  <c r="K17" i="4"/>
  <c r="K23" i="4" s="1"/>
  <c r="K24" i="4" s="1"/>
  <c r="K25" i="4" s="1"/>
  <c r="I17" i="4"/>
  <c r="I23" i="4" s="1"/>
  <c r="I24" i="4" s="1"/>
  <c r="I25" i="4" s="1"/>
  <c r="F31" i="4" l="1"/>
  <c r="G11" i="11" s="1"/>
  <c r="G12" i="11" s="1"/>
  <c r="G14" i="11" s="1"/>
  <c r="G16" i="11" s="1"/>
  <c r="G17" i="11" s="1"/>
  <c r="O31" i="4"/>
  <c r="P11" i="11" s="1"/>
  <c r="P12" i="11" s="1"/>
  <c r="P14" i="11" s="1"/>
  <c r="P16" i="11" s="1"/>
  <c r="P17" i="11" s="1"/>
  <c r="P31" i="4"/>
  <c r="Q11" i="11" s="1"/>
  <c r="Q12" i="11" s="1"/>
  <c r="Q14" i="11" s="1"/>
  <c r="Q16" i="11" s="1"/>
  <c r="Q17" i="11" s="1"/>
  <c r="M31" i="4"/>
  <c r="N11" i="11" s="1"/>
  <c r="N12" i="11" s="1"/>
  <c r="N14" i="11" s="1"/>
  <c r="N16" i="11" s="1"/>
  <c r="N17" i="11" s="1"/>
  <c r="L31" i="4"/>
  <c r="M11" i="11" s="1"/>
  <c r="M12" i="11" s="1"/>
  <c r="M14" i="11" s="1"/>
  <c r="M16" i="11" s="1"/>
  <c r="M17" i="11" s="1"/>
  <c r="J31" i="4"/>
  <c r="K11" i="11" s="1"/>
  <c r="K12" i="11" s="1"/>
  <c r="K14" i="11" s="1"/>
  <c r="K16" i="11" s="1"/>
  <c r="K17" i="11" s="1"/>
  <c r="N31" i="4"/>
  <c r="O11" i="11" s="1"/>
  <c r="O12" i="11" s="1"/>
  <c r="O14" i="11" s="1"/>
  <c r="O16" i="11" s="1"/>
  <c r="O17" i="11" s="1"/>
  <c r="Q31" i="4"/>
  <c r="R11" i="11" s="1"/>
  <c r="R12" i="11" s="1"/>
  <c r="R14" i="11" s="1"/>
  <c r="R16" i="11" s="1"/>
  <c r="R17" i="11" s="1"/>
  <c r="G31" i="4"/>
  <c r="H11" i="11" s="1"/>
  <c r="H12" i="11" s="1"/>
  <c r="H14" i="11" s="1"/>
  <c r="H16" i="11" s="1"/>
  <c r="H17" i="11" s="1"/>
  <c r="H31" i="4"/>
  <c r="I11" i="11" s="1"/>
  <c r="I12" i="11" s="1"/>
  <c r="I14" i="11" s="1"/>
  <c r="I16" i="11" s="1"/>
  <c r="I17" i="11" s="1"/>
  <c r="I31" i="4"/>
  <c r="J11" i="11" s="1"/>
  <c r="J12" i="11" s="1"/>
  <c r="J14" i="11" s="1"/>
  <c r="J16" i="11" s="1"/>
  <c r="J17" i="11" s="1"/>
  <c r="K31" i="4"/>
  <c r="L11" i="11" s="1"/>
  <c r="L12" i="11" s="1"/>
  <c r="L14" i="11" s="1"/>
  <c r="L16" i="11" s="1"/>
  <c r="L17" i="11" s="1"/>
  <c r="E31" i="4"/>
  <c r="F11" i="11" s="1"/>
  <c r="F12" i="11" s="1"/>
  <c r="F14" i="11" s="1"/>
  <c r="F16" i="11" s="1"/>
  <c r="F17" i="11" s="1"/>
  <c r="D6" i="11"/>
  <c r="D7" i="11" s="1"/>
  <c r="D11" i="11"/>
  <c r="D12" i="11" s="1"/>
  <c r="D30" i="4"/>
  <c r="E6" i="11" s="1"/>
  <c r="E7" i="11" s="1"/>
  <c r="E14" i="11" s="1"/>
  <c r="E16" i="11" s="1"/>
  <c r="E17" i="11" s="1"/>
  <c r="D14" i="11" l="1"/>
  <c r="D16" i="11" s="1"/>
  <c r="D17"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Lorraine Keuling (cqy7rv)</author>
    <author>Nguyen, Minh Thi Thu (mtn9ba)</author>
  </authors>
  <commentList>
    <comment ref="F14" authorId="0" shapeId="0" xr:uid="{CA079DF5-6965-4BC3-BAF8-70E4A0274192}">
      <text>
        <r>
          <rPr>
            <b/>
            <sz val="9"/>
            <color indexed="81"/>
            <rFont val="Tahoma"/>
            <charset val="1"/>
          </rPr>
          <t>Lorraine Keuling (cqy7rv):</t>
        </r>
        <r>
          <rPr>
            <sz val="9"/>
            <color indexed="81"/>
            <rFont val="Tahoma"/>
            <charset val="1"/>
          </rPr>
          <t xml:space="preserve">
Total number of services or usages each service name provides in a given year.
</t>
        </r>
      </text>
    </comment>
    <comment ref="O14" authorId="1" shapeId="0" xr:uid="{AD2433CA-B764-4447-B6DE-4729EC139DB2}">
      <text>
        <r>
          <rPr>
            <b/>
            <sz val="9"/>
            <color indexed="81"/>
            <rFont val="Tahoma"/>
            <family val="2"/>
          </rPr>
          <t>Nguyen, Minh Thi Thu (mtn9ba):</t>
        </r>
        <r>
          <rPr>
            <sz val="9"/>
            <color indexed="81"/>
            <rFont val="Tahoma"/>
            <family val="2"/>
          </rPr>
          <t xml:space="preserve">
The maximum salary that can be entered is limited to the NIH salary cap.</t>
        </r>
      </text>
    </comment>
    <comment ref="P14" authorId="1" shapeId="0" xr:uid="{46FCC773-0088-462E-A6A8-7DC20658E7F4}">
      <text>
        <r>
          <rPr>
            <b/>
            <sz val="9"/>
            <color indexed="81"/>
            <rFont val="Tahoma"/>
            <family val="2"/>
          </rPr>
          <t>Nguyen, Minh Thi Thu (mtn9ba):</t>
        </r>
        <r>
          <rPr>
            <sz val="9"/>
            <color indexed="81"/>
            <rFont val="Tahoma"/>
            <family val="2"/>
          </rPr>
          <t xml:space="preserve">
The billable salary excludes hours not at work (22 days of PTO &amp; 18 Holidays as of 2024)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Nguyen, Minh Thi Thu (mtn9ba)</author>
  </authors>
  <commentList>
    <comment ref="I13" authorId="0" shapeId="0" xr:uid="{D45216DB-8A47-46EC-B14A-0916EF98FADF}">
      <text>
        <r>
          <rPr>
            <b/>
            <sz val="9"/>
            <color indexed="81"/>
            <rFont val="Tahoma"/>
            <family val="2"/>
          </rPr>
          <t>Nguyen, Minh Thi Thu (mtn9ba):</t>
        </r>
        <r>
          <rPr>
            <sz val="9"/>
            <color indexed="81"/>
            <rFont val="Tahoma"/>
            <family val="2"/>
          </rPr>
          <t xml:space="preserve">
The maximum salary that can be entered is limited to the NIH salary cap.</t>
        </r>
      </text>
    </comment>
    <comment ref="J13" authorId="0" shapeId="0" xr:uid="{82B01772-A8BE-4819-812E-0CE9D783B83E}">
      <text>
        <r>
          <rPr>
            <b/>
            <sz val="9"/>
            <color indexed="81"/>
            <rFont val="Tahoma"/>
            <family val="2"/>
          </rPr>
          <t>Nguyen, Minh Thi Thu (mtn9ba):</t>
        </r>
        <r>
          <rPr>
            <sz val="9"/>
            <color indexed="81"/>
            <rFont val="Tahoma"/>
            <family val="2"/>
          </rPr>
          <t xml:space="preserve">
The billable salary excludes hours not at work (22 days of PTO &amp; 18 Holidays as of 2024)</t>
        </r>
      </text>
    </comment>
    <comment ref="P13" authorId="0" shapeId="0" xr:uid="{F307EB00-B03D-40B1-80A4-7149F153B9A2}">
      <text>
        <r>
          <rPr>
            <b/>
            <sz val="9"/>
            <color indexed="81"/>
            <rFont val="Tahoma"/>
            <family val="2"/>
          </rPr>
          <t>Nguyen, Minh Thi Thu (mtn9ba):</t>
        </r>
        <r>
          <rPr>
            <sz val="9"/>
            <color indexed="81"/>
            <rFont val="Tahoma"/>
            <family val="2"/>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Lorraine Keuling (cqy7rv)</author>
  </authors>
  <commentList>
    <comment ref="C11" authorId="0" shapeId="0" xr:uid="{3B2FA74A-2A06-4478-BBB4-0E3535FDC136}">
      <text>
        <r>
          <rPr>
            <b/>
            <sz val="9"/>
            <color indexed="81"/>
            <rFont val="Tahoma"/>
            <family val="2"/>
          </rPr>
          <t>Lorraine Keuling (cqy7rv):</t>
        </r>
        <r>
          <rPr>
            <sz val="9"/>
            <color indexed="81"/>
            <rFont val="Tahoma"/>
            <family val="2"/>
          </rPr>
          <t xml:space="preserve">
This is a test amount.  Remember to replace with actual subsidy.
</t>
        </r>
      </text>
    </comment>
    <comment ref="C18" authorId="0" shapeId="0" xr:uid="{091484EE-58B4-4DAE-B2DB-F311CB2657F4}">
      <text>
        <r>
          <rPr>
            <b/>
            <sz val="9"/>
            <color indexed="81"/>
            <rFont val="Tahoma"/>
            <family val="2"/>
          </rPr>
          <t>Lorraine Keuling (cqy7rv):</t>
        </r>
        <r>
          <rPr>
            <sz val="9"/>
            <color indexed="81"/>
            <rFont val="Tahoma"/>
            <family val="2"/>
          </rPr>
          <t xml:space="preserve">
This is a test amount.  Remember to replace with actual additional charges.</t>
        </r>
      </text>
    </comment>
  </commentList>
</comments>
</file>

<file path=xl/sharedStrings.xml><?xml version="1.0" encoding="utf-8"?>
<sst xmlns="http://schemas.openxmlformats.org/spreadsheetml/2006/main" count="848" uniqueCount="686">
  <si>
    <t xml:space="preserve">Date of Request  </t>
  </si>
  <si>
    <t xml:space="preserve">Recharge Center Name    </t>
  </si>
  <si>
    <t>Recharge Center Description</t>
  </si>
  <si>
    <t>Recharge Center Location (Building &amp; Room)</t>
  </si>
  <si>
    <t>Requesting Department/Institute/Center</t>
  </si>
  <si>
    <t>Cost Center Code</t>
  </si>
  <si>
    <t>Faculty Director Name</t>
  </si>
  <si>
    <t>Faculty Director E-Mail Address</t>
  </si>
  <si>
    <t>Administrator Name</t>
  </si>
  <si>
    <t>Administrator E-Mail Address</t>
  </si>
  <si>
    <t>% UVA Internal Users</t>
  </si>
  <si>
    <t xml:space="preserve">% UVA Internal Users with Grant Funding </t>
  </si>
  <si>
    <t>% External Users</t>
  </si>
  <si>
    <t>Requested Start Date</t>
  </si>
  <si>
    <t>Written Proposal/Communication</t>
  </si>
  <si>
    <t>Faculty Recharge Center Director Approval:</t>
  </si>
  <si>
    <t xml:space="preserve">I agree to monitor the recharge center activities to ensure that the services provided are as described on this request form and that expenses charged to this recharge center directly benefit the activities of the recharge.            </t>
  </si>
  <si>
    <t>Faculty Director Signature                                          Date</t>
  </si>
  <si>
    <t xml:space="preserve">Print Name                      </t>
  </si>
  <si>
    <t>Department Chair Approval</t>
  </si>
  <si>
    <t xml:space="preserve">I agree to the establishment of this recharge center and my Department/ Institute/Center will provide the necessary administrative and financial support needed to maintain this recharge center and to cover any deficits on this account on a fiscal basis.     </t>
  </si>
  <si>
    <t>Department Chair Signature                                       Date</t>
  </si>
  <si>
    <t>Print Name</t>
  </si>
  <si>
    <t>Comments</t>
  </si>
  <si>
    <t>Grant Worktags Will Be charged</t>
  </si>
  <si>
    <t xml:space="preserve">Supporting Documents: </t>
  </si>
  <si>
    <t>Recharge Center Rate Development Tab1-3</t>
  </si>
  <si>
    <t>Director Signature                                                        Date</t>
  </si>
  <si>
    <t>Recharge Center Establishment Request Form</t>
  </si>
  <si>
    <t>UVAFinance</t>
  </si>
  <si>
    <t xml:space="preserve">Business Assets &amp; Cost Recovery </t>
  </si>
  <si>
    <t>I. Requesting Department General Information</t>
  </si>
  <si>
    <t>II. Requesting Department Authorization Signatures</t>
  </si>
  <si>
    <t>III. Business Assets &amp; Cost Recovery Review</t>
  </si>
  <si>
    <t xml:space="preserve">Request Approval </t>
  </si>
  <si>
    <t xml:space="preserve">Please fill out both sections I &amp; II (all fields in highlighted light orange) </t>
  </si>
  <si>
    <t>Leave section III for Business Assets &amp; Cost Recovery's review and approval</t>
  </si>
  <si>
    <t>Service 2</t>
  </si>
  <si>
    <t>Service 3</t>
  </si>
  <si>
    <t xml:space="preserve">Service Name </t>
  </si>
  <si>
    <t xml:space="preserve">Service Description </t>
  </si>
  <si>
    <t xml:space="preserve">Unit Base </t>
  </si>
  <si>
    <t>Service 4</t>
  </si>
  <si>
    <t>Service 5</t>
  </si>
  <si>
    <t>Service 6</t>
  </si>
  <si>
    <t>Service 7</t>
  </si>
  <si>
    <t>Service 8</t>
  </si>
  <si>
    <t>Service 9</t>
  </si>
  <si>
    <t>Service 10</t>
  </si>
  <si>
    <t>Service 11</t>
  </si>
  <si>
    <t>Service 12</t>
  </si>
  <si>
    <t>Service 13</t>
  </si>
  <si>
    <t>Service 14</t>
  </si>
  <si>
    <t>Service 15</t>
  </si>
  <si>
    <t xml:space="preserve">Other Unit Base </t>
  </si>
  <si>
    <t>Number of Service Units</t>
  </si>
  <si>
    <t xml:space="preserve">Total Units of Service </t>
  </si>
  <si>
    <t xml:space="preserve">Personnel Full Name </t>
  </si>
  <si>
    <t xml:space="preserve">Job Title </t>
  </si>
  <si>
    <t xml:space="preserve">Personnel Category </t>
  </si>
  <si>
    <t>Role &amp; Responsibilities in the Recharge Center</t>
  </si>
  <si>
    <t>Annual Base Salary</t>
  </si>
  <si>
    <t>Fringe Rates</t>
  </si>
  <si>
    <t>%FTE Annual Allocated to Recharge Center</t>
  </si>
  <si>
    <t>Personnel Costs Allocated to Recharge Center</t>
  </si>
  <si>
    <t>Personnel 2</t>
  </si>
  <si>
    <t>Personnel 3</t>
  </si>
  <si>
    <t>Personnel 4</t>
  </si>
  <si>
    <t>Personnel 5</t>
  </si>
  <si>
    <t>Personnel 6</t>
  </si>
  <si>
    <t>Personnel 7</t>
  </si>
  <si>
    <t>Personnel 8</t>
  </si>
  <si>
    <t>Personnel 9</t>
  </si>
  <si>
    <t>Personnel 10</t>
  </si>
  <si>
    <t>Personnel 11</t>
  </si>
  <si>
    <t>Personnel 12</t>
  </si>
  <si>
    <t>Personnel 13</t>
  </si>
  <si>
    <t>Personnel 14</t>
  </si>
  <si>
    <t>Personnel 15</t>
  </si>
  <si>
    <t>Total Personnel Costs</t>
  </si>
  <si>
    <t>Personnel Cost for the Service</t>
  </si>
  <si>
    <t xml:space="preserve">%Effort to the Service </t>
  </si>
  <si>
    <t xml:space="preserve">Price per unit </t>
  </si>
  <si>
    <t xml:space="preserve">Description </t>
  </si>
  <si>
    <t>Purpose</t>
  </si>
  <si>
    <t>Item #2</t>
  </si>
  <si>
    <t>Item #3</t>
  </si>
  <si>
    <t>Item #4</t>
  </si>
  <si>
    <t>Item #5</t>
  </si>
  <si>
    <t>Item #6</t>
  </si>
  <si>
    <t>Item #7</t>
  </si>
  <si>
    <t>Item #8</t>
  </si>
  <si>
    <t>Item #9</t>
  </si>
  <si>
    <t>Item #10</t>
  </si>
  <si>
    <t>Item #11</t>
  </si>
  <si>
    <t>Item #12</t>
  </si>
  <si>
    <t>Item #13</t>
  </si>
  <si>
    <t>Item #14</t>
  </si>
  <si>
    <t>Item #15</t>
  </si>
  <si>
    <t>Item #16</t>
  </si>
  <si>
    <t>Item #17</t>
  </si>
  <si>
    <t>Item #18</t>
  </si>
  <si>
    <t>Item #19</t>
  </si>
  <si>
    <t>Item #20</t>
  </si>
  <si>
    <t>Item #21</t>
  </si>
  <si>
    <t>Total Item Costs</t>
  </si>
  <si>
    <t>Item #22</t>
  </si>
  <si>
    <t>Item #23</t>
  </si>
  <si>
    <t>Item #24</t>
  </si>
  <si>
    <t>Item #25</t>
  </si>
  <si>
    <t>Item #26</t>
  </si>
  <si>
    <t>Item #27</t>
  </si>
  <si>
    <t>Item #28</t>
  </si>
  <si>
    <t>Item #29</t>
  </si>
  <si>
    <t>Item #30</t>
  </si>
  <si>
    <t>Other Expense  #2</t>
  </si>
  <si>
    <t>Other Expense  #3</t>
  </si>
  <si>
    <t>Other Expense  #4</t>
  </si>
  <si>
    <t>Other Expense  #5</t>
  </si>
  <si>
    <t>Other Expense  #6</t>
  </si>
  <si>
    <t>Other Expense  #7</t>
  </si>
  <si>
    <t>Other Expense  #8</t>
  </si>
  <si>
    <t>Other Expense  #9</t>
  </si>
  <si>
    <t>Other Expense  #10</t>
  </si>
  <si>
    <t xml:space="preserve">Equipment Name </t>
  </si>
  <si>
    <t>Equipment #2</t>
  </si>
  <si>
    <t>Equipment #3</t>
  </si>
  <si>
    <t>Equipment #4</t>
  </si>
  <si>
    <t>Equipment #5</t>
  </si>
  <si>
    <t>Equipment ID</t>
  </si>
  <si>
    <t xml:space="preserve">Equipment Description </t>
  </si>
  <si>
    <t xml:space="preserve">Room </t>
  </si>
  <si>
    <t>Cost Center</t>
  </si>
  <si>
    <t>Type of Equipment</t>
  </si>
  <si>
    <t>Acquired FY</t>
  </si>
  <si>
    <t>Cost</t>
  </si>
  <si>
    <t>Useful Life</t>
  </si>
  <si>
    <t xml:space="preserve">Total Equipment Depreciation </t>
  </si>
  <si>
    <t>Total Operating Costs</t>
  </si>
  <si>
    <t>Units of Service</t>
  </si>
  <si>
    <t>Annual Billable Base Salary</t>
  </si>
  <si>
    <t>Annual Billable Compensation</t>
  </si>
  <si>
    <t xml:space="preserve">% Usage to the Service </t>
  </si>
  <si>
    <t>Allocated Item Cost for the Service</t>
  </si>
  <si>
    <t>Vendor</t>
  </si>
  <si>
    <t>Federally Funded</t>
  </si>
  <si>
    <t>% Federally Funded</t>
  </si>
  <si>
    <t>ComputingID</t>
  </si>
  <si>
    <t>Total Billable Costs</t>
  </si>
  <si>
    <t>Acquired Date</t>
  </si>
  <si>
    <t>Invoice Number</t>
  </si>
  <si>
    <t>Item Name</t>
  </si>
  <si>
    <t>ItemID</t>
  </si>
  <si>
    <t>Invoice Date</t>
  </si>
  <si>
    <t>Other Operating Expenses</t>
  </si>
  <si>
    <t>Other Expense  #11</t>
  </si>
  <si>
    <t>Other Expense  #12</t>
  </si>
  <si>
    <t>Other Expense  #13</t>
  </si>
  <si>
    <t>Other Expense  #14</t>
  </si>
  <si>
    <t>Other Expense  #15</t>
  </si>
  <si>
    <t>Other Expense  #16</t>
  </si>
  <si>
    <t>Other Expense  #17</t>
  </si>
  <si>
    <t>Other Expense  #18</t>
  </si>
  <si>
    <t>Other Expense  #19</t>
  </si>
  <si>
    <t>Other Expense  #20</t>
  </si>
  <si>
    <t>Other Expense  #21</t>
  </si>
  <si>
    <t>Other Expense  #22</t>
  </si>
  <si>
    <t>Other Expense  #23</t>
  </si>
  <si>
    <t>Other Expense  #24</t>
  </si>
  <si>
    <t>Other Expense  #25</t>
  </si>
  <si>
    <t>Other Expense  #26</t>
  </si>
  <si>
    <t>Other Expense  #27</t>
  </si>
  <si>
    <t>Other Expense  #28</t>
  </si>
  <si>
    <t>Other Expense  #29</t>
  </si>
  <si>
    <t>Other Expense  #30</t>
  </si>
  <si>
    <t>Allocated Expense for the Service</t>
  </si>
  <si>
    <t xml:space="preserve">% Allocation to the Service </t>
  </si>
  <si>
    <t>Federally Funded Amount</t>
  </si>
  <si>
    <t>Equipment #6</t>
  </si>
  <si>
    <t>Equipment #7</t>
  </si>
  <si>
    <t>Equipment #8</t>
  </si>
  <si>
    <t>Equipment #9</t>
  </si>
  <si>
    <t>Equipment #10</t>
  </si>
  <si>
    <t>Equipment #11</t>
  </si>
  <si>
    <t>Equipment #12</t>
  </si>
  <si>
    <t>Equipment #13</t>
  </si>
  <si>
    <t>Equipment #14</t>
  </si>
  <si>
    <t>Equipment #15</t>
  </si>
  <si>
    <t>Equipment #16</t>
  </si>
  <si>
    <t>Equipment #17</t>
  </si>
  <si>
    <t>Equipment #18</t>
  </si>
  <si>
    <t>Equipment #19</t>
  </si>
  <si>
    <t>Equipment #20</t>
  </si>
  <si>
    <t>Equipment #21</t>
  </si>
  <si>
    <t>Equipment #22</t>
  </si>
  <si>
    <t>Equipment #23</t>
  </si>
  <si>
    <t>Equipment #24</t>
  </si>
  <si>
    <t>Equipment #25</t>
  </si>
  <si>
    <t>Equipment #26</t>
  </si>
  <si>
    <t>Equipment #27</t>
  </si>
  <si>
    <t>Equipment #28</t>
  </si>
  <si>
    <t>Equipment #29</t>
  </si>
  <si>
    <t>Equipment #30</t>
  </si>
  <si>
    <t xml:space="preserve">Total Allowable Depreciation </t>
  </si>
  <si>
    <t xml:space="preserve">% Allocated Depreciation to the Service </t>
  </si>
  <si>
    <t>Allocated Depreciation for the Service</t>
  </si>
  <si>
    <t>Personnel 16</t>
  </si>
  <si>
    <t>Personnel 17</t>
  </si>
  <si>
    <t>Personnel 18</t>
  </si>
  <si>
    <t>Personnel 19</t>
  </si>
  <si>
    <t>Personnel 20</t>
  </si>
  <si>
    <t>Personnel 21</t>
  </si>
  <si>
    <t>Personnel 22</t>
  </si>
  <si>
    <t>Personnel 23</t>
  </si>
  <si>
    <t>Personnel 24</t>
  </si>
  <si>
    <t>Personnel 25</t>
  </si>
  <si>
    <t>Personnel 26</t>
  </si>
  <si>
    <t>Personnel 27</t>
  </si>
  <si>
    <t>Personnel 28</t>
  </si>
  <si>
    <t>Personnel 29</t>
  </si>
  <si>
    <t>Personnel 30</t>
  </si>
  <si>
    <t>List any equipment that will be used in the operation of the recharge center</t>
  </si>
  <si>
    <t>Total Personnel Costs (Salaries &amp; Fringe Benefits)</t>
  </si>
  <si>
    <t>Total Materials and Supplies Costs</t>
  </si>
  <si>
    <t>Cost per unit</t>
  </si>
  <si>
    <t>Subsidies (if any)</t>
  </si>
  <si>
    <t>Total costs net of subsidies:</t>
  </si>
  <si>
    <t>Cost per unit-net of subsidies</t>
  </si>
  <si>
    <t>Indirect Costs</t>
  </si>
  <si>
    <t>Additional charges#1</t>
  </si>
  <si>
    <t>Additional charges#2</t>
  </si>
  <si>
    <t>Additional charges#3</t>
  </si>
  <si>
    <t>Additional charges#4</t>
  </si>
  <si>
    <t>Additional charges#5</t>
  </si>
  <si>
    <t>Total costs for external user rate</t>
  </si>
  <si>
    <t>Total additional charges for external user rate</t>
  </si>
  <si>
    <t>Rate Proposals</t>
  </si>
  <si>
    <t>Proposed Internal Rates</t>
  </si>
  <si>
    <t>Proposed External Rates</t>
  </si>
  <si>
    <t>Over/(Under) Recovery</t>
  </si>
  <si>
    <t>Internal Revenue</t>
  </si>
  <si>
    <t>External Revenue</t>
  </si>
  <si>
    <t>Internal rate per unit charged</t>
  </si>
  <si>
    <t>External rate per unit charged</t>
  </si>
  <si>
    <t>Total Internal Revenue</t>
  </si>
  <si>
    <t>Total External Revenue</t>
  </si>
  <si>
    <t xml:space="preserve">Total Revenue </t>
  </si>
  <si>
    <t>Part II: Personnel</t>
  </si>
  <si>
    <t xml:space="preserve">Part III: Materials and Supplies </t>
  </si>
  <si>
    <t>Part IV: Other Expenses</t>
  </si>
  <si>
    <t>Part V: Equipment Depreciations</t>
  </si>
  <si>
    <t xml:space="preserve">Rate Calculations </t>
  </si>
  <si>
    <t xml:space="preserve">Internal Rate Per Unit </t>
  </si>
  <si>
    <t xml:space="preserve">External Rate Per Unit </t>
  </si>
  <si>
    <t>Actual Units of Service provided</t>
  </si>
  <si>
    <t xml:space="preserve">Quantity </t>
  </si>
  <si>
    <t>Bldg. No</t>
  </si>
  <si>
    <t xml:space="preserve">Annual Allowable Depreciation </t>
  </si>
  <si>
    <t xml:space="preserve">Report actual activities and recoveries </t>
  </si>
  <si>
    <t>Service 16</t>
  </si>
  <si>
    <t>Service 17</t>
  </si>
  <si>
    <t>Service 18</t>
  </si>
  <si>
    <t>Service 19</t>
  </si>
  <si>
    <t>Service 20</t>
  </si>
  <si>
    <t>Service 21</t>
  </si>
  <si>
    <t>Service 22</t>
  </si>
  <si>
    <t>Service 23</t>
  </si>
  <si>
    <t>Service 24</t>
  </si>
  <si>
    <t>Service 25</t>
  </si>
  <si>
    <t>Service 26</t>
  </si>
  <si>
    <t>Service 27</t>
  </si>
  <si>
    <t>Service 28</t>
  </si>
  <si>
    <t>Service 29</t>
  </si>
  <si>
    <t>Service 30</t>
  </si>
  <si>
    <t>Service 31</t>
  </si>
  <si>
    <t>Service 32</t>
  </si>
  <si>
    <t>Service 33</t>
  </si>
  <si>
    <t>Service 34</t>
  </si>
  <si>
    <t>Service 35</t>
  </si>
  <si>
    <t>Service 36</t>
  </si>
  <si>
    <t>Service 37</t>
  </si>
  <si>
    <t>Service 38</t>
  </si>
  <si>
    <t>Service 39</t>
  </si>
  <si>
    <t>Service 40</t>
  </si>
  <si>
    <t>Service 41</t>
  </si>
  <si>
    <t>Service 42</t>
  </si>
  <si>
    <t>Service 43</t>
  </si>
  <si>
    <t>Service 44</t>
  </si>
  <si>
    <t>Service 45</t>
  </si>
  <si>
    <t>Service 46</t>
  </si>
  <si>
    <t>Service 47</t>
  </si>
  <si>
    <t>Service 48</t>
  </si>
  <si>
    <t>Service 49</t>
  </si>
  <si>
    <t>Service 50</t>
  </si>
  <si>
    <t>Service 51</t>
  </si>
  <si>
    <t>Service 52</t>
  </si>
  <si>
    <t>Service 53</t>
  </si>
  <si>
    <t>Service 54</t>
  </si>
  <si>
    <t>Service 55</t>
  </si>
  <si>
    <t>Service 56</t>
  </si>
  <si>
    <t>Service 57</t>
  </si>
  <si>
    <t>Service 58</t>
  </si>
  <si>
    <t>Service 59</t>
  </si>
  <si>
    <t>Service 60</t>
  </si>
  <si>
    <t>Service 61</t>
  </si>
  <si>
    <t>Service 62</t>
  </si>
  <si>
    <t>Service 63</t>
  </si>
  <si>
    <t>Service 64</t>
  </si>
  <si>
    <t>Service 65</t>
  </si>
  <si>
    <t>Service 66</t>
  </si>
  <si>
    <t>Service 67</t>
  </si>
  <si>
    <t>Service 68</t>
  </si>
  <si>
    <t>Service 69</t>
  </si>
  <si>
    <t>Service 70</t>
  </si>
  <si>
    <t>Service 71</t>
  </si>
  <si>
    <t>Service 72</t>
  </si>
  <si>
    <t>Service 73</t>
  </si>
  <si>
    <t>Service 74</t>
  </si>
  <si>
    <t>Service 75</t>
  </si>
  <si>
    <t>Service Name</t>
  </si>
  <si>
    <t>Test</t>
  </si>
  <si>
    <t>Other</t>
  </si>
  <si>
    <t>Full-time Staff</t>
  </si>
  <si>
    <t>cqy7rv</t>
  </si>
  <si>
    <t>No</t>
  </si>
  <si>
    <t>Lorraine Keuling</t>
  </si>
  <si>
    <t>Personnel 31</t>
  </si>
  <si>
    <t>Personnel 32</t>
  </si>
  <si>
    <t>Personnel 33</t>
  </si>
  <si>
    <t>Personnel 34</t>
  </si>
  <si>
    <t>Personnel 35</t>
  </si>
  <si>
    <t>Personnel 36</t>
  </si>
  <si>
    <t>Personnel 37</t>
  </si>
  <si>
    <t>Personnel 38</t>
  </si>
  <si>
    <t>Personnel 39</t>
  </si>
  <si>
    <t>Personnel 40</t>
  </si>
  <si>
    <t>Personnel 41</t>
  </si>
  <si>
    <t>Personnel 42</t>
  </si>
  <si>
    <t>Personnel 43</t>
  </si>
  <si>
    <t>Personnel 44</t>
  </si>
  <si>
    <t>Personnel 45</t>
  </si>
  <si>
    <t>Personnel 46</t>
  </si>
  <si>
    <t>Personnel 47</t>
  </si>
  <si>
    <t>Personnel 48</t>
  </si>
  <si>
    <t>Personnel 49</t>
  </si>
  <si>
    <t>Personnel 50</t>
  </si>
  <si>
    <t>Personnel Check:</t>
  </si>
  <si>
    <t>This total should be zero</t>
  </si>
  <si>
    <t>Drop Down</t>
  </si>
  <si>
    <t>Formula</t>
  </si>
  <si>
    <t>Manual Input</t>
  </si>
  <si>
    <t>Color Code:</t>
  </si>
  <si>
    <t xml:space="preserve">  </t>
  </si>
  <si>
    <t xml:space="preserve">   </t>
  </si>
  <si>
    <t>Cost Accountant</t>
  </si>
  <si>
    <t>Everything</t>
  </si>
  <si>
    <t>Part I: Service Information and Initial Data Input</t>
  </si>
  <si>
    <t>List All Individual Billable Services</t>
  </si>
  <si>
    <t>List All Individual Personnel</t>
  </si>
  <si>
    <t>Total Personnel Costs:</t>
  </si>
  <si>
    <t>List all Materials and Supplies</t>
  </si>
  <si>
    <t>Work</t>
  </si>
  <si>
    <t>LMK1</t>
  </si>
  <si>
    <t>Dell Computer</t>
  </si>
  <si>
    <t>Part II - V</t>
  </si>
  <si>
    <t xml:space="preserve">Select all personnel contributing to provide the services.  List them as many times respectively to each Service Name. </t>
  </si>
  <si>
    <t xml:space="preserve">List all materials and supplies using to provide the services.  List them as many times respectively to each Service Name. </t>
  </si>
  <si>
    <t>List all Other Expenses</t>
  </si>
  <si>
    <t>Total Other Expenses</t>
  </si>
  <si>
    <t>Other Expense_LMK</t>
  </si>
  <si>
    <t>Test Other Expense</t>
  </si>
  <si>
    <t>Test Computer</t>
  </si>
  <si>
    <t>Test Dell</t>
  </si>
  <si>
    <t>LMK</t>
  </si>
  <si>
    <t>12345TestVendor</t>
  </si>
  <si>
    <t>Test12345</t>
  </si>
  <si>
    <t>Test_1</t>
  </si>
  <si>
    <t xml:space="preserve">List all other expenses using to provide the services.  List them as many times respectively to each Service Name. </t>
  </si>
  <si>
    <t>Materials and Supplies Check</t>
  </si>
  <si>
    <t>Other Expenses Check</t>
  </si>
  <si>
    <t>Data Input Recharge Center Rates Development</t>
  </si>
  <si>
    <t>Data Allocation for Recharge Center Rates Development</t>
  </si>
  <si>
    <t>List all Equipment Depreciations</t>
  </si>
  <si>
    <t>Test_1 Equipment</t>
  </si>
  <si>
    <t>Test Equip</t>
  </si>
  <si>
    <t>Testing Type</t>
  </si>
  <si>
    <t>CCxxxx</t>
  </si>
  <si>
    <t>FY2025</t>
  </si>
  <si>
    <t>Depreciation Check</t>
  </si>
  <si>
    <t>*Your Input Needed</t>
  </si>
  <si>
    <r>
      <t xml:space="preserve">*Do </t>
    </r>
    <r>
      <rPr>
        <b/>
        <i/>
        <sz val="12"/>
        <color rgb="FFFF0000"/>
        <rFont val="Times New Roman"/>
        <family val="1"/>
      </rPr>
      <t>Not</t>
    </r>
    <r>
      <rPr>
        <i/>
        <sz val="12"/>
        <rFont val="Times New Roman"/>
        <family val="1"/>
      </rPr>
      <t xml:space="preserve"> Input</t>
    </r>
  </si>
  <si>
    <t>*Note - you can select the grouping to make moving through this tab easier.  Columns C-N are formulas.*</t>
  </si>
  <si>
    <t>Total Personnel Costs Allocated to Recharge Center</t>
  </si>
  <si>
    <t xml:space="preserve">Total Annual Allowable Depreciation </t>
  </si>
  <si>
    <t>Other Unit of Measurement</t>
  </si>
  <si>
    <t>Personnel 51</t>
  </si>
  <si>
    <t>Personnel 52</t>
  </si>
  <si>
    <t>Personnel 53</t>
  </si>
  <si>
    <t>Personnel 54</t>
  </si>
  <si>
    <t>Personnel 55</t>
  </si>
  <si>
    <t>Personnel 56</t>
  </si>
  <si>
    <t>Personnel 57</t>
  </si>
  <si>
    <t>Personnel 58</t>
  </si>
  <si>
    <t>Personnel 59</t>
  </si>
  <si>
    <t>Personnel 60</t>
  </si>
  <si>
    <t>Personnel 61</t>
  </si>
  <si>
    <t>Personnel 62</t>
  </si>
  <si>
    <t>Personnel 63</t>
  </si>
  <si>
    <t>Personnel 64</t>
  </si>
  <si>
    <t>Personnel 65</t>
  </si>
  <si>
    <t>Personnel 66</t>
  </si>
  <si>
    <t>Personnel 67</t>
  </si>
  <si>
    <t>Personnel 68</t>
  </si>
  <si>
    <t>Personnel 69</t>
  </si>
  <si>
    <t>Personnel 70</t>
  </si>
  <si>
    <t>Personnel 71</t>
  </si>
  <si>
    <t>Personnel 72</t>
  </si>
  <si>
    <t>Personnel 73</t>
  </si>
  <si>
    <t>Personnel 74</t>
  </si>
  <si>
    <t>Personnel 75</t>
  </si>
  <si>
    <t>Personnel 76</t>
  </si>
  <si>
    <t>Item #31</t>
  </si>
  <si>
    <t>Item #32</t>
  </si>
  <si>
    <t>Item #33</t>
  </si>
  <si>
    <t>Item #34</t>
  </si>
  <si>
    <t>Item #35</t>
  </si>
  <si>
    <t>Item #36</t>
  </si>
  <si>
    <t>Item #37</t>
  </si>
  <si>
    <t>Item #38</t>
  </si>
  <si>
    <t>Item #39</t>
  </si>
  <si>
    <t>Item #40</t>
  </si>
  <si>
    <t>Item #41</t>
  </si>
  <si>
    <t>Item #42</t>
  </si>
  <si>
    <t>Item #43</t>
  </si>
  <si>
    <t>Item #44</t>
  </si>
  <si>
    <t>Item #45</t>
  </si>
  <si>
    <t>Item #46</t>
  </si>
  <si>
    <t>Item #47</t>
  </si>
  <si>
    <t>Item #48</t>
  </si>
  <si>
    <t>Item #49</t>
  </si>
  <si>
    <t>Item #50</t>
  </si>
  <si>
    <t>Item #51</t>
  </si>
  <si>
    <t>Item #52</t>
  </si>
  <si>
    <t>Item #53</t>
  </si>
  <si>
    <t>Item #54</t>
  </si>
  <si>
    <t>Item #55</t>
  </si>
  <si>
    <t>Item #56</t>
  </si>
  <si>
    <t>Item #57</t>
  </si>
  <si>
    <t>Item #58</t>
  </si>
  <si>
    <t>Item #59</t>
  </si>
  <si>
    <t>Item #60</t>
  </si>
  <si>
    <t>Item #61</t>
  </si>
  <si>
    <t>Item #62</t>
  </si>
  <si>
    <t>Item #63</t>
  </si>
  <si>
    <t>Item #64</t>
  </si>
  <si>
    <t>Item #65</t>
  </si>
  <si>
    <t>Item #66</t>
  </si>
  <si>
    <t>Item #67</t>
  </si>
  <si>
    <t>Item #68</t>
  </si>
  <si>
    <t>Item #69</t>
  </si>
  <si>
    <t>Item #70</t>
  </si>
  <si>
    <t>Item #71</t>
  </si>
  <si>
    <t>Item #72</t>
  </si>
  <si>
    <t>Item #73</t>
  </si>
  <si>
    <t>Item #74</t>
  </si>
  <si>
    <t>Item #75</t>
  </si>
  <si>
    <t>Other Expense  #31</t>
  </si>
  <si>
    <t>Other Expense  #32</t>
  </si>
  <si>
    <t>Other Expense  #33</t>
  </si>
  <si>
    <t>Other Expense  #34</t>
  </si>
  <si>
    <t>Other Expense  #35</t>
  </si>
  <si>
    <t>Other Expense  #36</t>
  </si>
  <si>
    <t>Other Expense  #37</t>
  </si>
  <si>
    <t>Other Expense  #38</t>
  </si>
  <si>
    <t>Other Expense  #39</t>
  </si>
  <si>
    <t>Other Expense  #40</t>
  </si>
  <si>
    <t>Other Expense  #41</t>
  </si>
  <si>
    <t>Other Expense  #42</t>
  </si>
  <si>
    <t>Other Expense  #43</t>
  </si>
  <si>
    <t>Other Expense  #44</t>
  </si>
  <si>
    <t>Other Expense  #45</t>
  </si>
  <si>
    <t>Other Expense  #46</t>
  </si>
  <si>
    <t>Other Expense  #47</t>
  </si>
  <si>
    <t>Other Expense  #48</t>
  </si>
  <si>
    <t>Other Expense  #49</t>
  </si>
  <si>
    <t>Other Expense  #50</t>
  </si>
  <si>
    <t>Other Expense  #51</t>
  </si>
  <si>
    <t>Other Expense  #52</t>
  </si>
  <si>
    <t>Other Expense  #53</t>
  </si>
  <si>
    <t>Other Expense  #54</t>
  </si>
  <si>
    <t>Other Expense  #55</t>
  </si>
  <si>
    <t>Other Expense  #56</t>
  </si>
  <si>
    <t>Other Expense  #57</t>
  </si>
  <si>
    <t>Other Expense  #58</t>
  </si>
  <si>
    <t>Other Expense  #59</t>
  </si>
  <si>
    <t>Other Expense  #60</t>
  </si>
  <si>
    <t>Other Expense  #61</t>
  </si>
  <si>
    <t>Other Expense  #62</t>
  </si>
  <si>
    <t>Other Expense  #63</t>
  </si>
  <si>
    <t>Other Expense  #64</t>
  </si>
  <si>
    <t>Other Expense  #65</t>
  </si>
  <si>
    <t>Other Expense  #66</t>
  </si>
  <si>
    <t>Other Expense  #67</t>
  </si>
  <si>
    <t>Other Expense  #68</t>
  </si>
  <si>
    <t>Other Expense  #69</t>
  </si>
  <si>
    <t>Other Expense  #70</t>
  </si>
  <si>
    <t>Other Expense  #71</t>
  </si>
  <si>
    <t>Other Expense  #72</t>
  </si>
  <si>
    <t>Other Expense  #73</t>
  </si>
  <si>
    <t>Other Expense  #74</t>
  </si>
  <si>
    <t>Other Expense  #75</t>
  </si>
  <si>
    <t>Equipment #31</t>
  </si>
  <si>
    <t>Equipment #32</t>
  </si>
  <si>
    <t>Equipment #33</t>
  </si>
  <si>
    <t>Equipment #34</t>
  </si>
  <si>
    <t>Equipment #35</t>
  </si>
  <si>
    <t>Equipment #36</t>
  </si>
  <si>
    <t>Equipment #37</t>
  </si>
  <si>
    <t>Equipment #38</t>
  </si>
  <si>
    <t>Equipment #39</t>
  </si>
  <si>
    <t>Equipment #40</t>
  </si>
  <si>
    <t>Equipment #41</t>
  </si>
  <si>
    <t>Equipment #42</t>
  </si>
  <si>
    <t>Equipment #43</t>
  </si>
  <si>
    <t>Equipment #44</t>
  </si>
  <si>
    <t>Equipment #45</t>
  </si>
  <si>
    <t>Equipment #46</t>
  </si>
  <si>
    <t>Equipment #47</t>
  </si>
  <si>
    <t>Equipment #48</t>
  </si>
  <si>
    <t>Equipment #49</t>
  </si>
  <si>
    <t>Equipment #50</t>
  </si>
  <si>
    <t>Equipment #51</t>
  </si>
  <si>
    <t>Equipment #52</t>
  </si>
  <si>
    <t>Equipment #53</t>
  </si>
  <si>
    <t>Equipment #54</t>
  </si>
  <si>
    <t>Equipment #55</t>
  </si>
  <si>
    <t>Equipment #56</t>
  </si>
  <si>
    <t>Equipment #57</t>
  </si>
  <si>
    <t>Equipment #58</t>
  </si>
  <si>
    <t>Equipment #59</t>
  </si>
  <si>
    <t>Equipment #60</t>
  </si>
  <si>
    <t>Equipment #61</t>
  </si>
  <si>
    <t>Equipment #62</t>
  </si>
  <si>
    <t>Equipment #63</t>
  </si>
  <si>
    <t>Equipment #64</t>
  </si>
  <si>
    <t>Equipment #65</t>
  </si>
  <si>
    <t>Equipment #66</t>
  </si>
  <si>
    <t>Equipment #67</t>
  </si>
  <si>
    <t>Equipment #68</t>
  </si>
  <si>
    <t>Equipment #69</t>
  </si>
  <si>
    <t>Equipment #70</t>
  </si>
  <si>
    <t>Equipment #71</t>
  </si>
  <si>
    <t>Equipment #72</t>
  </si>
  <si>
    <t>Equipment #73</t>
  </si>
  <si>
    <t>Equipment #74</t>
  </si>
  <si>
    <t>Equipment #75</t>
  </si>
  <si>
    <t>Service 76</t>
  </si>
  <si>
    <t>Service 77</t>
  </si>
  <si>
    <t>Service 78</t>
  </si>
  <si>
    <t>Service 79</t>
  </si>
  <si>
    <t>Service 80</t>
  </si>
  <si>
    <t>Service 81</t>
  </si>
  <si>
    <t>Service 82</t>
  </si>
  <si>
    <t>Service 83</t>
  </si>
  <si>
    <t>Service 84</t>
  </si>
  <si>
    <t>Service 85</t>
  </si>
  <si>
    <t>Service 86</t>
  </si>
  <si>
    <t>Service 87</t>
  </si>
  <si>
    <t>Service 88</t>
  </si>
  <si>
    <t>Service 89</t>
  </si>
  <si>
    <t>Service 90</t>
  </si>
  <si>
    <t>Service 91</t>
  </si>
  <si>
    <t>Service 92</t>
  </si>
  <si>
    <t>Service 93</t>
  </si>
  <si>
    <t>Service 94</t>
  </si>
  <si>
    <t>Service 95</t>
  </si>
  <si>
    <t>Service 96</t>
  </si>
  <si>
    <t>Service 97</t>
  </si>
  <si>
    <t>Service 98</t>
  </si>
  <si>
    <t>Service 99</t>
  </si>
  <si>
    <t>Service 100</t>
  </si>
  <si>
    <t>Personnel 77</t>
  </si>
  <si>
    <t>Personnel 78</t>
  </si>
  <si>
    <t>Personnel 79</t>
  </si>
  <si>
    <t>Personnel 80</t>
  </si>
  <si>
    <t>Personnel 81</t>
  </si>
  <si>
    <t>Personnel 82</t>
  </si>
  <si>
    <t>Personnel 83</t>
  </si>
  <si>
    <t>Personnel 84</t>
  </si>
  <si>
    <t>Personnel 85</t>
  </si>
  <si>
    <t>Personnel 86</t>
  </si>
  <si>
    <t>Personnel 87</t>
  </si>
  <si>
    <t>Personnel 88</t>
  </si>
  <si>
    <t>Personnel 89</t>
  </si>
  <si>
    <t>Personnel 90</t>
  </si>
  <si>
    <t>Personnel 91</t>
  </si>
  <si>
    <t>Personnel 92</t>
  </si>
  <si>
    <t>Personnel 93</t>
  </si>
  <si>
    <t>Personnel 94</t>
  </si>
  <si>
    <t>Personnel 95</t>
  </si>
  <si>
    <t>Personnel 96</t>
  </si>
  <si>
    <t>Personnel 97</t>
  </si>
  <si>
    <t>Personnel 98</t>
  </si>
  <si>
    <t>Personnel 99</t>
  </si>
  <si>
    <t>Personnel 100</t>
  </si>
  <si>
    <t>Item #76</t>
  </si>
  <si>
    <t>Item #77</t>
  </si>
  <si>
    <t>Item #78</t>
  </si>
  <si>
    <t>Item #79</t>
  </si>
  <si>
    <t>Item #80</t>
  </si>
  <si>
    <t>Item #81</t>
  </si>
  <si>
    <t>Item #82</t>
  </si>
  <si>
    <t>Item #83</t>
  </si>
  <si>
    <t>Item #84</t>
  </si>
  <si>
    <t>Item #85</t>
  </si>
  <si>
    <t>Item #86</t>
  </si>
  <si>
    <t>Item #87</t>
  </si>
  <si>
    <t>Item #88</t>
  </si>
  <si>
    <t>Item #89</t>
  </si>
  <si>
    <t>Item #90</t>
  </si>
  <si>
    <t>Item #91</t>
  </si>
  <si>
    <t>Item #92</t>
  </si>
  <si>
    <t>Item #93</t>
  </si>
  <si>
    <t>Item #94</t>
  </si>
  <si>
    <t>Item #95</t>
  </si>
  <si>
    <t>Item #96</t>
  </si>
  <si>
    <t>Item #97</t>
  </si>
  <si>
    <t>Item #98</t>
  </si>
  <si>
    <t>Item #99</t>
  </si>
  <si>
    <t>Item #100</t>
  </si>
  <si>
    <t>Other Expense  #76</t>
  </si>
  <si>
    <t>Other Expense  #77</t>
  </si>
  <si>
    <t>Other Expense  #78</t>
  </si>
  <si>
    <t>Other Expense  #79</t>
  </si>
  <si>
    <t>Other Expense  #80</t>
  </si>
  <si>
    <t>Other Expense  #81</t>
  </si>
  <si>
    <t>Other Expense  #82</t>
  </si>
  <si>
    <t>Other Expense  #83</t>
  </si>
  <si>
    <t>Other Expense  #84</t>
  </si>
  <si>
    <t>Other Expense  #85</t>
  </si>
  <si>
    <t>Other Expense  #86</t>
  </si>
  <si>
    <t>Other Expense  #87</t>
  </si>
  <si>
    <t>Other Expense  #88</t>
  </si>
  <si>
    <t>Other Expense  #89</t>
  </si>
  <si>
    <t>Other Expense  #90</t>
  </si>
  <si>
    <t>Other Expense  #91</t>
  </si>
  <si>
    <t>Other Expense  #92</t>
  </si>
  <si>
    <t>Other Expense  #93</t>
  </si>
  <si>
    <t>Other Expense  #94</t>
  </si>
  <si>
    <t>Other Expense  #95</t>
  </si>
  <si>
    <t>Other Expense  #96</t>
  </si>
  <si>
    <t>Other Expense  #97</t>
  </si>
  <si>
    <t>Other Expense  #98</t>
  </si>
  <si>
    <t>Other Expense  #99</t>
  </si>
  <si>
    <t>Other Expense  #100</t>
  </si>
  <si>
    <t>Equipment #76</t>
  </si>
  <si>
    <t>Equipment #77</t>
  </si>
  <si>
    <t>Equipment #78</t>
  </si>
  <si>
    <t>Equipment #79</t>
  </si>
  <si>
    <t>Equipment #80</t>
  </si>
  <si>
    <t>Equipment #81</t>
  </si>
  <si>
    <t>Equipment #82</t>
  </si>
  <si>
    <t>Equipment #83</t>
  </si>
  <si>
    <t>Equipment #84</t>
  </si>
  <si>
    <t>Equipment #85</t>
  </si>
  <si>
    <t>Equipment #86</t>
  </si>
  <si>
    <t>Equipment #87</t>
  </si>
  <si>
    <t>Equipment #88</t>
  </si>
  <si>
    <t>Equipment #89</t>
  </si>
  <si>
    <t>Equipment #90</t>
  </si>
  <si>
    <t>Equipment #91</t>
  </si>
  <si>
    <t>Equipment #92</t>
  </si>
  <si>
    <t>Equipment #93</t>
  </si>
  <si>
    <t>Equipment #94</t>
  </si>
  <si>
    <t>Equipment #95</t>
  </si>
  <si>
    <t>Equipment #96</t>
  </si>
  <si>
    <t>Equipment #97</t>
  </si>
  <si>
    <t>Equipment #98</t>
  </si>
  <si>
    <t>Equipment #99</t>
  </si>
  <si>
    <t>Equipment #100</t>
  </si>
  <si>
    <t>Complete each section of initial data across this page.  You can click on the link below to go to each one.</t>
  </si>
  <si>
    <t>Complete each section below to allocate costs.  You can click on the link below to go to each one.</t>
  </si>
  <si>
    <t>Optional: List any Capital Equipment Depreciations</t>
  </si>
  <si>
    <t>List any Capital Equipment that will be used in the Operation of the Recharge Center.  NonCapital Equipment should be listed as either "Materials and Supplies" or "Other Expenses".</t>
  </si>
  <si>
    <t>Last Updated:</t>
  </si>
  <si>
    <t>Service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</si>
</sst>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2" x14ac:knownFonts="1">
    <font>
      <sz val="12"/>
      <color theme="1"/>
      <name val="Times New Roman"/>
      <family val="2"/>
    </font>
    <font>
      <b/>
      <sz val="12"/>
      <color theme="4" tint="-0.249977111117893"/>
      <name val="Times New Roman"/>
      <family val="1"/>
    </font>
    <font>
      <b/>
      <i/>
      <sz val="12"/>
      <color theme="4" tint="-0.249977111117893"/>
      <name val="Times New Roman"/>
      <family val="1"/>
    </font>
    <font>
      <b/>
      <sz val="12"/>
      <color theme="1"/>
      <name val="Times New Roman"/>
      <family val="1"/>
    </font>
    <font>
      <b/>
      <sz val="12"/>
      <color rgb="FFFF0000"/>
      <name val="Times New Roman"/>
      <family val="1"/>
    </font>
    <font>
      <b/>
      <sz val="14"/>
      <color theme="1"/>
      <name val="Times New Roman"/>
      <family val="1"/>
    </font>
    <font>
      <i/>
      <sz val="12"/>
      <color rgb="FF00B0F0"/>
      <name val="Times New Roman"/>
      <family val="1"/>
    </font>
    <font>
      <sz val="8"/>
      <name val="Times New Roman"/>
      <family val="2"/>
    </font>
    <font>
      <sz val="9"/>
      <color indexed="81"/>
      <name val="Tahoma"/>
      <family val="2"/>
    </font>
    <font>
      <b/>
      <sz val="9"/>
      <color indexed="81"/>
      <name val="Tahoma"/>
      <family val="2"/>
    </font>
    <font>
      <u/>
      <sz val="12"/>
      <color theme="10"/>
      <name val="Times New Roman"/>
      <family val="2"/>
    </font>
    <font>
      <b/>
      <u/>
      <sz val="20"/>
      <color theme="4" tint="-0.499984740745262"/>
      <name val="Times New Roman"/>
      <family val="1"/>
    </font>
    <font>
      <b/>
      <sz val="20"/>
      <color theme="4" tint="-0.499984740745262"/>
      <name val="Times New Roman"/>
      <family val="1"/>
    </font>
    <font>
      <sz val="12"/>
      <name val="Times New Roman"/>
      <family val="1"/>
    </font>
    <font>
      <b/>
      <sz val="12"/>
      <name val="Times New Roman"/>
      <family val="1"/>
    </font>
    <font>
      <b/>
      <i/>
      <sz val="12"/>
      <color theme="1"/>
      <name val="Times New Roman"/>
      <family val="1"/>
    </font>
    <font>
      <b/>
      <i/>
      <sz val="12"/>
      <color rgb="FFFF0000"/>
      <name val="Times New Roman"/>
      <family val="1"/>
    </font>
    <font>
      <b/>
      <sz val="12"/>
      <color theme="4" tint="-0.499984740745262"/>
      <name val="Times New Roman"/>
      <family val="1"/>
    </font>
    <font>
      <b/>
      <i/>
      <sz val="12"/>
      <color theme="4" tint="-0.499984740745262"/>
      <name val="Times New Roman"/>
      <family val="1"/>
    </font>
    <font>
      <sz val="12"/>
      <color theme="1"/>
      <name val="Times New Roman"/>
      <family val="2"/>
    </font>
    <font>
      <sz val="10"/>
      <color theme="1"/>
      <name val="Times New Roman"/>
      <family val="2"/>
    </font>
    <font>
      <b/>
      <u/>
      <sz val="12"/>
      <color theme="10"/>
      <name val="Times New Roman"/>
      <family val="1"/>
    </font>
    <font>
      <b/>
      <u/>
      <sz val="12"/>
      <color theme="4" tint="-0.499984740745262"/>
      <name val="Times New Roman"/>
      <family val="1"/>
    </font>
    <font>
      <i/>
      <sz val="12"/>
      <color theme="1"/>
      <name val="Times New Roman"/>
      <family val="1"/>
    </font>
    <font>
      <i/>
      <sz val="12"/>
      <name val="Times New Roman"/>
      <family val="1"/>
    </font>
    <font>
      <b/>
      <sz val="12"/>
      <color rgb="FF7030A0"/>
      <name val="Times New Roman"/>
      <family val="1"/>
    </font>
    <font>
      <b/>
      <sz val="12"/>
      <color rgb="FF00B0F0"/>
      <name val="Times New Roman"/>
      <family val="1"/>
    </font>
    <font>
      <b/>
      <i/>
      <sz val="12"/>
      <color rgb="FF00B0F0"/>
      <name val="Times New Roman"/>
      <family val="1"/>
    </font>
    <font>
      <b/>
      <i/>
      <sz val="12"/>
      <color rgb="FF7030A0"/>
      <name val="Times New Roman"/>
      <family val="1"/>
    </font>
    <font>
      <sz val="9"/>
      <color indexed="81"/>
      <name val="Tahoma"/>
      <charset val="1"/>
    </font>
    <font>
      <b/>
      <sz val="9"/>
      <color indexed="81"/>
      <name val="Tahoma"/>
      <charset val="1"/>
    </font>
    <font>
      <i/>
      <sz val="10"/>
      <color rgb="FF002060"/>
      <name val="Times New Roman"/>
      <family val="1"/>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rgb="FFCCCCFF"/>
        <bgColor indexed="64"/>
      </patternFill>
    </fill>
    <fill>
      <patternFill patternType="solid">
        <fgColor rgb="FFFFFF00"/>
        <bgColor indexed="64"/>
      </patternFill>
    </fill>
    <fill>
      <patternFill patternType="solid">
        <fgColor theme="8" tint="0.399975585192419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DashDot">
        <color indexed="64"/>
      </right>
      <top/>
      <bottom/>
      <diagonal/>
    </border>
    <border>
      <left/>
      <right style="mediumDashDot">
        <color indexed="64"/>
      </right>
      <top/>
      <bottom style="thin">
        <color indexed="64"/>
      </bottom>
      <diagonal/>
    </border>
    <border>
      <left/>
      <right style="mediumDashDot">
        <color indexed="64"/>
      </right>
      <top style="thin">
        <color indexed="64"/>
      </top>
      <bottom style="medium">
        <color indexed="64"/>
      </bottom>
      <diagonal/>
    </border>
    <border>
      <left/>
      <right style="mediumDashDot">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0" fontId="10" fillId="0" borderId="0" applyNumberFormat="0" applyFill="0" applyBorder="0" applyAlignment="0" applyProtection="0"/>
    <xf numFmtId="43" fontId="19" fillId="0" borderId="0" applyFont="0" applyFill="0" applyBorder="0" applyAlignment="0" applyProtection="0"/>
    <xf numFmtId="9" fontId="19" fillId="0" borderId="0" applyFont="0" applyFill="0" applyBorder="0" applyAlignment="0" applyProtection="0"/>
  </cellStyleXfs>
  <cellXfs count="203">
    <xf numFmtId="0" fontId="0" fillId="0" borderId="0" xfId="0"/>
    <xf numFmtId="0" fontId="0" fillId="2" borderId="0" xfId="0" applyFill="1" applyAlignment="1">
      <alignment wrapText="1"/>
    </xf>
    <xf numFmtId="0" fontId="0" fillId="2" borderId="0" xfId="0" applyFill="1"/>
    <xf numFmtId="0" fontId="1" fillId="2" borderId="0" xfId="0" applyFont="1" applyFill="1" applyAlignment="1">
      <alignment wrapText="1"/>
    </xf>
    <xf numFmtId="0" fontId="2" fillId="2" borderId="0" xfId="0" applyFont="1" applyFill="1" applyAlignment="1">
      <alignment wrapText="1"/>
    </xf>
    <xf numFmtId="0" fontId="0" fillId="2" borderId="1" xfId="0" applyFill="1" applyBorder="1" applyAlignment="1">
      <alignment wrapText="1"/>
    </xf>
    <xf numFmtId="0" fontId="4" fillId="2" borderId="1" xfId="0" applyFont="1" applyFill="1" applyBorder="1" applyAlignment="1">
      <alignment wrapText="1"/>
    </xf>
    <xf numFmtId="0" fontId="0" fillId="2" borderId="4" xfId="0" applyFill="1" applyBorder="1" applyAlignment="1">
      <alignment wrapText="1"/>
    </xf>
    <xf numFmtId="0" fontId="0" fillId="2" borderId="5" xfId="0" applyFill="1" applyBorder="1" applyAlignment="1">
      <alignment wrapText="1"/>
    </xf>
    <xf numFmtId="0" fontId="0" fillId="2" borderId="6" xfId="0" applyFill="1" applyBorder="1" applyAlignment="1">
      <alignment wrapText="1"/>
    </xf>
    <xf numFmtId="0" fontId="4" fillId="2" borderId="4" xfId="0" applyFont="1" applyFill="1" applyBorder="1" applyAlignment="1">
      <alignment wrapText="1"/>
    </xf>
    <xf numFmtId="0" fontId="4" fillId="2" borderId="0" xfId="0" applyFont="1" applyFill="1"/>
    <xf numFmtId="0" fontId="0" fillId="3" borderId="1" xfId="0" applyFill="1" applyBorder="1" applyAlignment="1">
      <alignment wrapText="1"/>
    </xf>
    <xf numFmtId="0" fontId="4" fillId="3" borderId="1" xfId="0" applyFont="1" applyFill="1" applyBorder="1" applyAlignment="1">
      <alignment wrapText="1"/>
    </xf>
    <xf numFmtId="0" fontId="0" fillId="3" borderId="1" xfId="0" applyFill="1" applyBorder="1" applyAlignment="1">
      <alignment vertical="center" wrapText="1"/>
    </xf>
    <xf numFmtId="0" fontId="0" fillId="2" borderId="0" xfId="0" applyFill="1" applyAlignment="1">
      <alignment horizontal="center" wrapText="1"/>
    </xf>
    <xf numFmtId="0" fontId="0" fillId="0" borderId="7" xfId="0" applyBorder="1"/>
    <xf numFmtId="0" fontId="0" fillId="0" borderId="9" xfId="0" applyBorder="1"/>
    <xf numFmtId="0" fontId="0" fillId="0" borderId="10" xfId="0" applyBorder="1"/>
    <xf numFmtId="0" fontId="0" fillId="0" borderId="11" xfId="0" applyBorder="1"/>
    <xf numFmtId="0" fontId="0" fillId="0" borderId="20" xfId="0" applyBorder="1"/>
    <xf numFmtId="0" fontId="4" fillId="0" borderId="0" xfId="0" applyFont="1"/>
    <xf numFmtId="10" fontId="0" fillId="0" borderId="0" xfId="0" applyNumberFormat="1"/>
    <xf numFmtId="0" fontId="0" fillId="0" borderId="0" xfId="0" applyAlignment="1">
      <alignment horizontal="left" vertical="center" wrapText="1"/>
    </xf>
    <xf numFmtId="0" fontId="0" fillId="0" borderId="12" xfId="0" applyBorder="1"/>
    <xf numFmtId="0" fontId="0" fillId="0" borderId="19" xfId="0" applyBorder="1"/>
    <xf numFmtId="0" fontId="0" fillId="0" borderId="21" xfId="0" applyBorder="1"/>
    <xf numFmtId="10" fontId="0" fillId="0" borderId="20" xfId="0" applyNumberFormat="1" applyBorder="1"/>
    <xf numFmtId="0" fontId="0" fillId="4" borderId="13" xfId="0" applyFill="1" applyBorder="1"/>
    <xf numFmtId="0" fontId="0" fillId="4" borderId="14" xfId="0" applyFill="1" applyBorder="1"/>
    <xf numFmtId="0" fontId="0" fillId="4" borderId="15" xfId="0" applyFill="1" applyBorder="1"/>
    <xf numFmtId="0" fontId="0" fillId="4" borderId="11" xfId="0" applyFill="1" applyBorder="1"/>
    <xf numFmtId="0" fontId="0" fillId="4" borderId="0" xfId="0" applyFill="1"/>
    <xf numFmtId="0" fontId="0" fillId="4" borderId="12" xfId="0" applyFill="1" applyBorder="1"/>
    <xf numFmtId="0" fontId="11" fillId="0" borderId="0" xfId="0" applyFont="1"/>
    <xf numFmtId="0" fontId="12" fillId="0" borderId="0" xfId="0" applyFont="1"/>
    <xf numFmtId="43" fontId="0" fillId="0" borderId="12" xfId="0" applyNumberFormat="1" applyBorder="1"/>
    <xf numFmtId="0" fontId="0" fillId="0" borderId="25" xfId="0" applyBorder="1"/>
    <xf numFmtId="43" fontId="0" fillId="0" borderId="26" xfId="0" applyNumberFormat="1" applyBorder="1"/>
    <xf numFmtId="43" fontId="0" fillId="0" borderId="27" xfId="0" applyNumberFormat="1" applyBorder="1"/>
    <xf numFmtId="0" fontId="10" fillId="5" borderId="11" xfId="1" applyFill="1" applyBorder="1"/>
    <xf numFmtId="43" fontId="0" fillId="5" borderId="12" xfId="0" applyNumberFormat="1" applyFill="1" applyBorder="1"/>
    <xf numFmtId="0" fontId="13" fillId="0" borderId="0" xfId="0" applyFont="1"/>
    <xf numFmtId="0" fontId="13" fillId="0" borderId="8" xfId="0" applyFont="1" applyBorder="1"/>
    <xf numFmtId="0" fontId="13" fillId="4" borderId="11" xfId="0" applyFont="1" applyFill="1" applyBorder="1"/>
    <xf numFmtId="43" fontId="13" fillId="4" borderId="12" xfId="0" applyNumberFormat="1" applyFont="1" applyFill="1" applyBorder="1"/>
    <xf numFmtId="0" fontId="13" fillId="5" borderId="11" xfId="0" applyFont="1" applyFill="1" applyBorder="1"/>
    <xf numFmtId="43" fontId="13" fillId="5" borderId="12" xfId="0" applyNumberFormat="1" applyFont="1" applyFill="1" applyBorder="1"/>
    <xf numFmtId="0" fontId="15" fillId="0" borderId="8" xfId="0" applyFont="1" applyBorder="1"/>
    <xf numFmtId="0" fontId="3" fillId="0" borderId="17" xfId="0" applyFont="1" applyBorder="1"/>
    <xf numFmtId="0" fontId="3" fillId="0" borderId="11" xfId="0" applyFont="1" applyBorder="1"/>
    <xf numFmtId="0" fontId="3" fillId="0" borderId="19" xfId="0" applyFont="1" applyBorder="1"/>
    <xf numFmtId="0" fontId="3" fillId="0" borderId="9" xfId="0" applyFont="1" applyBorder="1"/>
    <xf numFmtId="0" fontId="3" fillId="0" borderId="14" xfId="0" applyFont="1" applyBorder="1"/>
    <xf numFmtId="0" fontId="3" fillId="0" borderId="29" xfId="0" applyFont="1" applyBorder="1"/>
    <xf numFmtId="0" fontId="17" fillId="0" borderId="0" xfId="0" applyFont="1"/>
    <xf numFmtId="0" fontId="18" fillId="0" borderId="0" xfId="0" applyFont="1"/>
    <xf numFmtId="9" fontId="0" fillId="4" borderId="11" xfId="3" applyFont="1" applyFill="1" applyBorder="1"/>
    <xf numFmtId="43" fontId="0" fillId="4" borderId="0" xfId="2" applyFont="1" applyFill="1" applyBorder="1"/>
    <xf numFmtId="0" fontId="4" fillId="0" borderId="11" xfId="0" applyFont="1" applyBorder="1"/>
    <xf numFmtId="0" fontId="13" fillId="0" borderId="32" xfId="0" applyFont="1" applyBorder="1"/>
    <xf numFmtId="43" fontId="0" fillId="0" borderId="12" xfId="2" applyFont="1" applyBorder="1"/>
    <xf numFmtId="43" fontId="0" fillId="0" borderId="0" xfId="2" applyFont="1" applyBorder="1"/>
    <xf numFmtId="0" fontId="13" fillId="4" borderId="17" xfId="0" applyFont="1" applyFill="1" applyBorder="1"/>
    <xf numFmtId="43" fontId="14" fillId="4" borderId="7" xfId="0" applyNumberFormat="1" applyFont="1" applyFill="1" applyBorder="1"/>
    <xf numFmtId="9" fontId="13" fillId="0" borderId="32" xfId="0" applyNumberFormat="1" applyFont="1" applyBorder="1"/>
    <xf numFmtId="0" fontId="14" fillId="0" borderId="32" xfId="0" applyFont="1" applyBorder="1"/>
    <xf numFmtId="0" fontId="3" fillId="4" borderId="0" xfId="0" applyFont="1" applyFill="1"/>
    <xf numFmtId="0" fontId="3" fillId="0" borderId="0" xfId="0" applyFont="1"/>
    <xf numFmtId="0" fontId="14" fillId="0" borderId="33" xfId="0" applyFont="1" applyBorder="1"/>
    <xf numFmtId="43" fontId="0" fillId="0" borderId="14" xfId="2" applyFont="1" applyBorder="1"/>
    <xf numFmtId="43" fontId="0" fillId="0" borderId="15" xfId="2" applyFont="1" applyBorder="1"/>
    <xf numFmtId="43" fontId="0" fillId="0" borderId="29" xfId="2" applyFont="1" applyBorder="1"/>
    <xf numFmtId="43" fontId="0" fillId="0" borderId="30" xfId="2" applyFont="1" applyBorder="1"/>
    <xf numFmtId="43" fontId="0" fillId="0" borderId="7" xfId="2" applyFont="1" applyBorder="1"/>
    <xf numFmtId="43" fontId="0" fillId="0" borderId="18" xfId="2" applyFont="1" applyBorder="1"/>
    <xf numFmtId="43" fontId="0" fillId="0" borderId="20" xfId="2" applyFont="1" applyBorder="1"/>
    <xf numFmtId="43" fontId="0" fillId="0" borderId="21" xfId="2" applyFont="1" applyBorder="1"/>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10" fontId="0" fillId="4" borderId="0" xfId="0" applyNumberFormat="1" applyFill="1"/>
    <xf numFmtId="10" fontId="0" fillId="4" borderId="11" xfId="0" applyNumberFormat="1" applyFill="1" applyBorder="1"/>
    <xf numFmtId="0" fontId="3" fillId="0" borderId="8" xfId="0" applyFont="1" applyBorder="1" applyAlignment="1">
      <alignment wrapText="1"/>
    </xf>
    <xf numFmtId="0" fontId="3" fillId="0" borderId="9" xfId="0" applyFont="1" applyBorder="1" applyAlignment="1">
      <alignment wrapText="1"/>
    </xf>
    <xf numFmtId="0" fontId="3" fillId="0" borderId="10" xfId="0" applyFont="1" applyBorder="1" applyAlignment="1">
      <alignment wrapText="1"/>
    </xf>
    <xf numFmtId="0" fontId="0" fillId="0" borderId="0" xfId="0" applyAlignment="1">
      <alignment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10" fontId="3" fillId="0" borderId="32" xfId="0" applyNumberFormat="1" applyFont="1" applyBorder="1" applyAlignment="1">
      <alignment horizontal="center" vertical="center" wrapText="1"/>
    </xf>
    <xf numFmtId="0" fontId="21" fillId="0" borderId="32" xfId="1" applyFont="1" applyFill="1" applyBorder="1" applyAlignment="1">
      <alignment horizontal="center" vertical="center" wrapText="1"/>
    </xf>
    <xf numFmtId="10" fontId="21" fillId="0" borderId="32" xfId="1" applyNumberFormat="1" applyFont="1" applyFill="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xf>
    <xf numFmtId="0" fontId="0" fillId="4" borderId="35" xfId="0" applyFill="1" applyBorder="1" applyAlignment="1">
      <alignment horizontal="center"/>
    </xf>
    <xf numFmtId="0" fontId="0" fillId="8" borderId="35" xfId="0" applyFill="1" applyBorder="1" applyAlignment="1">
      <alignment horizontal="center"/>
    </xf>
    <xf numFmtId="10" fontId="0" fillId="8" borderId="0" xfId="0" applyNumberFormat="1" applyFill="1"/>
    <xf numFmtId="10" fontId="0" fillId="6" borderId="36" xfId="0" applyNumberFormat="1" applyFill="1" applyBorder="1" applyAlignment="1">
      <alignment horizontal="center"/>
    </xf>
    <xf numFmtId="0" fontId="0" fillId="6" borderId="0" xfId="0" applyFill="1"/>
    <xf numFmtId="0" fontId="0" fillId="8" borderId="11" xfId="0" applyFill="1" applyBorder="1"/>
    <xf numFmtId="0" fontId="0" fillId="8" borderId="0" xfId="0" applyFill="1"/>
    <xf numFmtId="43" fontId="0" fillId="6" borderId="0" xfId="2" applyFont="1" applyFill="1" applyBorder="1"/>
    <xf numFmtId="43" fontId="0" fillId="6" borderId="12" xfId="2" applyFont="1" applyFill="1" applyBorder="1"/>
    <xf numFmtId="43" fontId="0" fillId="0" borderId="21" xfId="2" applyFont="1" applyFill="1" applyBorder="1"/>
    <xf numFmtId="43" fontId="0" fillId="0" borderId="20" xfId="2" applyFont="1" applyFill="1" applyBorder="1"/>
    <xf numFmtId="10" fontId="0" fillId="6" borderId="0" xfId="0" applyNumberFormat="1" applyFill="1" applyAlignment="1">
      <alignment horizontal="right"/>
    </xf>
    <xf numFmtId="43" fontId="0" fillId="6" borderId="0" xfId="2" applyFont="1" applyFill="1" applyBorder="1" applyAlignment="1">
      <alignment horizontal="right"/>
    </xf>
    <xf numFmtId="10" fontId="0" fillId="4" borderId="0" xfId="3" applyNumberFormat="1" applyFont="1" applyFill="1" applyBorder="1" applyAlignment="1">
      <alignment horizontal="right"/>
    </xf>
    <xf numFmtId="10" fontId="0" fillId="8" borderId="0" xfId="0" applyNumberFormat="1" applyFill="1" applyAlignment="1">
      <alignment horizontal="right"/>
    </xf>
    <xf numFmtId="43" fontId="0" fillId="6" borderId="12" xfId="2" applyFont="1" applyFill="1" applyBorder="1" applyAlignment="1">
      <alignment horizontal="right"/>
    </xf>
    <xf numFmtId="10" fontId="0" fillId="4" borderId="0" xfId="0" applyNumberFormat="1" applyFill="1" applyAlignment="1">
      <alignment horizontal="right"/>
    </xf>
    <xf numFmtId="43" fontId="0" fillId="4" borderId="0" xfId="2" applyFont="1" applyFill="1" applyBorder="1" applyAlignment="1">
      <alignment horizontal="right"/>
    </xf>
    <xf numFmtId="10" fontId="0" fillId="6" borderId="0" xfId="3" applyNumberFormat="1" applyFont="1" applyFill="1" applyBorder="1"/>
    <xf numFmtId="10" fontId="0" fillId="6" borderId="0" xfId="3" applyNumberFormat="1" applyFont="1" applyFill="1" applyBorder="1" applyAlignment="1">
      <alignment horizontal="right"/>
    </xf>
    <xf numFmtId="10" fontId="0" fillId="0" borderId="37" xfId="0" applyNumberFormat="1" applyBorder="1"/>
    <xf numFmtId="0" fontId="0" fillId="0" borderId="32" xfId="0" applyBorder="1"/>
    <xf numFmtId="10" fontId="0" fillId="0" borderId="32" xfId="0" applyNumberFormat="1" applyBorder="1"/>
    <xf numFmtId="43" fontId="0" fillId="0" borderId="32" xfId="2" applyFont="1" applyBorder="1"/>
    <xf numFmtId="43" fontId="0" fillId="0" borderId="38" xfId="2" applyFont="1" applyBorder="1"/>
    <xf numFmtId="10" fontId="0" fillId="0" borderId="0" xfId="0" applyNumberFormat="1" applyAlignment="1">
      <alignment horizontal="center"/>
    </xf>
    <xf numFmtId="9" fontId="0" fillId="0" borderId="20" xfId="3" applyFont="1" applyFill="1" applyBorder="1"/>
    <xf numFmtId="14" fontId="0" fillId="4" borderId="0" xfId="0" applyNumberFormat="1" applyFill="1"/>
    <xf numFmtId="14" fontId="0" fillId="6" borderId="0" xfId="2" applyNumberFormat="1" applyFont="1" applyFill="1" applyBorder="1"/>
    <xf numFmtId="14" fontId="0" fillId="6" borderId="0" xfId="0" applyNumberFormat="1" applyFill="1"/>
    <xf numFmtId="0" fontId="0" fillId="7" borderId="39" xfId="0" applyFill="1" applyBorder="1" applyAlignment="1">
      <alignment horizontal="center" vertical="center"/>
    </xf>
    <xf numFmtId="43" fontId="0" fillId="7" borderId="40" xfId="2" applyFont="1" applyFill="1" applyBorder="1"/>
    <xf numFmtId="0" fontId="20" fillId="7" borderId="41" xfId="0" applyFont="1" applyFill="1" applyBorder="1" applyAlignment="1">
      <alignment horizontal="center"/>
    </xf>
    <xf numFmtId="0" fontId="22" fillId="0" borderId="0" xfId="0" applyFont="1"/>
    <xf numFmtId="0" fontId="3" fillId="0" borderId="44" xfId="0" applyFont="1" applyBorder="1" applyAlignment="1">
      <alignment horizontal="center" vertical="center" wrapText="1"/>
    </xf>
    <xf numFmtId="43" fontId="0" fillId="6" borderId="43" xfId="2" applyFont="1" applyFill="1" applyBorder="1"/>
    <xf numFmtId="43" fontId="0" fillId="0" borderId="45" xfId="2" applyFont="1" applyFill="1" applyBorder="1"/>
    <xf numFmtId="0" fontId="0" fillId="0" borderId="23" xfId="0" applyBorder="1"/>
    <xf numFmtId="43" fontId="0" fillId="0" borderId="45" xfId="2" applyFont="1" applyBorder="1"/>
    <xf numFmtId="10" fontId="0" fillId="0" borderId="20" xfId="3" applyNumberFormat="1" applyFont="1" applyFill="1" applyBorder="1"/>
    <xf numFmtId="0" fontId="0" fillId="4" borderId="0" xfId="0" applyFill="1" applyAlignment="1">
      <alignment horizontal="center"/>
    </xf>
    <xf numFmtId="0" fontId="0" fillId="8" borderId="14" xfId="0" applyFill="1" applyBorder="1"/>
    <xf numFmtId="0" fontId="23" fillId="0" borderId="0" xfId="0" applyFont="1"/>
    <xf numFmtId="0" fontId="0" fillId="7" borderId="39" xfId="0" applyFill="1" applyBorder="1" applyAlignment="1">
      <alignment horizontal="center" vertical="center" wrapText="1"/>
    </xf>
    <xf numFmtId="0" fontId="3" fillId="0" borderId="46" xfId="0" applyFont="1" applyBorder="1" applyAlignment="1">
      <alignment horizontal="center" vertical="center" wrapText="1"/>
    </xf>
    <xf numFmtId="0" fontId="25" fillId="0" borderId="17" xfId="0" applyFont="1" applyBorder="1"/>
    <xf numFmtId="0" fontId="26" fillId="0" borderId="17" xfId="0" applyFont="1" applyBorder="1"/>
    <xf numFmtId="43" fontId="26" fillId="0" borderId="7" xfId="0" applyNumberFormat="1" applyFont="1" applyBorder="1"/>
    <xf numFmtId="43" fontId="26" fillId="0" borderId="18" xfId="0" applyNumberFormat="1" applyFont="1" applyBorder="1"/>
    <xf numFmtId="0" fontId="27" fillId="0" borderId="13" xfId="0" applyFont="1" applyBorder="1"/>
    <xf numFmtId="43" fontId="26" fillId="0" borderId="14" xfId="0" applyNumberFormat="1" applyFont="1" applyBorder="1"/>
    <xf numFmtId="43" fontId="26" fillId="0" borderId="15" xfId="0" applyNumberFormat="1" applyFont="1" applyBorder="1"/>
    <xf numFmtId="0" fontId="28" fillId="0" borderId="22" xfId="0" applyFont="1" applyBorder="1"/>
    <xf numFmtId="43" fontId="25" fillId="0" borderId="23" xfId="0" applyNumberFormat="1" applyFont="1" applyBorder="1"/>
    <xf numFmtId="43" fontId="25" fillId="0" borderId="24" xfId="0" applyNumberFormat="1" applyFont="1" applyBorder="1"/>
    <xf numFmtId="43" fontId="25" fillId="0" borderId="7" xfId="0" applyNumberFormat="1" applyFont="1" applyBorder="1"/>
    <xf numFmtId="43" fontId="25" fillId="0" borderId="18" xfId="0" applyNumberFormat="1" applyFont="1" applyBorder="1"/>
    <xf numFmtId="0" fontId="15" fillId="0" borderId="47" xfId="0" applyFont="1" applyBorder="1" applyAlignment="1">
      <alignment horizontal="centerContinuous" vertical="center"/>
    </xf>
    <xf numFmtId="0" fontId="0" fillId="0" borderId="48" xfId="0" applyBorder="1" applyAlignment="1">
      <alignment horizontal="centerContinuous" vertical="center"/>
    </xf>
    <xf numFmtId="10" fontId="0" fillId="0" borderId="48" xfId="0" applyNumberFormat="1" applyBorder="1" applyAlignment="1">
      <alignment horizontal="centerContinuous" vertical="center"/>
    </xf>
    <xf numFmtId="0" fontId="13" fillId="0" borderId="33" xfId="0" applyFont="1" applyBorder="1"/>
    <xf numFmtId="43" fontId="13" fillId="4" borderId="0" xfId="0" applyNumberFormat="1" applyFont="1" applyFill="1"/>
    <xf numFmtId="43" fontId="0" fillId="0" borderId="0" xfId="0" applyNumberFormat="1"/>
    <xf numFmtId="43" fontId="0" fillId="5" borderId="0" xfId="0" applyNumberFormat="1" applyFill="1"/>
    <xf numFmtId="43" fontId="13" fillId="5" borderId="0" xfId="0" applyNumberFormat="1" applyFont="1" applyFill="1"/>
    <xf numFmtId="0" fontId="13" fillId="0" borderId="31" xfId="0" applyFont="1" applyBorder="1"/>
    <xf numFmtId="43" fontId="13" fillId="4" borderId="11" xfId="0" applyNumberFormat="1" applyFont="1" applyFill="1" applyBorder="1"/>
    <xf numFmtId="43" fontId="14" fillId="4" borderId="17" xfId="0" applyNumberFormat="1" applyFont="1" applyFill="1" applyBorder="1"/>
    <xf numFmtId="43" fontId="14" fillId="4" borderId="18" xfId="0" applyNumberFormat="1" applyFont="1" applyFill="1" applyBorder="1"/>
    <xf numFmtId="43" fontId="26" fillId="0" borderId="17" xfId="0" applyNumberFormat="1" applyFont="1" applyBorder="1"/>
    <xf numFmtId="43" fontId="0" fillId="0" borderId="25" xfId="0" applyNumberFormat="1" applyBorder="1"/>
    <xf numFmtId="43" fontId="0" fillId="0" borderId="11" xfId="0" applyNumberFormat="1" applyBorder="1"/>
    <xf numFmtId="43" fontId="0" fillId="5" borderId="11" xfId="0" applyNumberFormat="1" applyFill="1" applyBorder="1"/>
    <xf numFmtId="43" fontId="13" fillId="5" borderId="11" xfId="0" applyNumberFormat="1" applyFont="1" applyFill="1" applyBorder="1"/>
    <xf numFmtId="43" fontId="25" fillId="0" borderId="17" xfId="0" applyNumberFormat="1" applyFont="1" applyBorder="1"/>
    <xf numFmtId="0" fontId="0" fillId="0" borderId="8" xfId="0" applyBorder="1"/>
    <xf numFmtId="43" fontId="26" fillId="0" borderId="13" xfId="0" applyNumberFormat="1" applyFont="1" applyBorder="1"/>
    <xf numFmtId="43" fontId="25" fillId="0" borderId="22" xfId="0" applyNumberFormat="1" applyFont="1" applyBorder="1"/>
    <xf numFmtId="0" fontId="14" fillId="0" borderId="31" xfId="0" applyFont="1" applyBorder="1"/>
    <xf numFmtId="9" fontId="14" fillId="0" borderId="32" xfId="0" applyNumberFormat="1" applyFont="1" applyBorder="1"/>
    <xf numFmtId="43" fontId="0" fillId="0" borderId="11" xfId="2" applyFont="1" applyBorder="1"/>
    <xf numFmtId="43" fontId="0" fillId="0" borderId="13" xfId="2" applyFont="1" applyBorder="1"/>
    <xf numFmtId="43" fontId="0" fillId="0" borderId="28" xfId="2" applyFont="1" applyBorder="1"/>
    <xf numFmtId="43" fontId="0" fillId="0" borderId="17" xfId="2" applyFont="1" applyBorder="1"/>
    <xf numFmtId="43" fontId="0" fillId="0" borderId="19" xfId="2" applyFont="1" applyBorder="1"/>
    <xf numFmtId="0" fontId="10" fillId="0" borderId="0" xfId="1" applyFill="1" applyAlignment="1">
      <alignment horizontal="left" indent="1"/>
    </xf>
    <xf numFmtId="0" fontId="0" fillId="0" borderId="0" xfId="0" applyAlignment="1">
      <alignment horizontal="center"/>
    </xf>
    <xf numFmtId="0" fontId="10" fillId="0" borderId="0" xfId="1" applyAlignment="1">
      <alignment horizontal="left" indent="1"/>
    </xf>
    <xf numFmtId="0" fontId="3" fillId="0" borderId="33" xfId="0" applyFont="1" applyBorder="1" applyAlignment="1">
      <alignment horizontal="center"/>
    </xf>
    <xf numFmtId="0" fontId="0" fillId="0" borderId="0" xfId="0" applyAlignment="1">
      <alignment vertical="center"/>
    </xf>
    <xf numFmtId="10" fontId="0" fillId="0" borderId="42" xfId="0" applyNumberFormat="1" applyBorder="1" applyAlignment="1">
      <alignment horizontal="centerContinuous" vertical="center"/>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5" fillId="2" borderId="0" xfId="0" applyFont="1" applyFill="1" applyAlignment="1">
      <alignment horizontal="center" wrapText="1"/>
    </xf>
    <xf numFmtId="0" fontId="6" fillId="2" borderId="0" xfId="0" applyFont="1" applyFill="1" applyAlignment="1">
      <alignment horizontal="center" wrapText="1"/>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center" vertical="center"/>
    </xf>
    <xf numFmtId="0" fontId="31" fillId="0" borderId="0" xfId="0" applyFont="1"/>
    <xf numFmtId="0" fontId="20" fillId="2" borderId="0" xfId="0" applyFont="1" applyFill="1" applyAlignment="1">
      <alignment horizontal="right"/>
    </xf>
    <xf numFmtId="14" fontId="20" fillId="2" borderId="0" xfId="0" applyNumberFormat="1" applyFont="1" applyFill="1"/>
    <xf numFmtId="0" fontId="3" fillId="0" borderId="47" xfId="0" applyFont="1" applyFill="1" applyBorder="1"/>
    <xf numFmtId="0" fontId="0" fillId="0" borderId="48" xfId="0" applyBorder="1" applyAlignment="1">
      <alignment horizontal="center"/>
    </xf>
    <xf numFmtId="0" fontId="0" fillId="0" borderId="42" xfId="0" applyBorder="1" applyAlignment="1">
      <alignment horizontal="center"/>
    </xf>
    <xf numFmtId="0" fontId="0" fillId="0" borderId="42" xfId="0" applyBorder="1"/>
    <xf numFmtId="43" fontId="14" fillId="4" borderId="11" xfId="2" applyFont="1" applyFill="1" applyBorder="1"/>
    <xf numFmtId="43" fontId="14" fillId="4" borderId="0" xfId="2" applyFont="1" applyFill="1" applyBorder="1"/>
    <xf numFmtId="43" fontId="14" fillId="4" borderId="12" xfId="2" applyFont="1" applyFill="1" applyBorder="1"/>
  </cellXfs>
  <cellStyles count="4">
    <cellStyle name="Comma" xfId="2" builtinId="3"/>
    <cellStyle name="Hyperlink" xfId="1" builtinId="8"/>
    <cellStyle name="Normal" xfId="0" builtinId="0"/>
    <cellStyle name="Percent" xfId="3" builtinId="5"/>
  </cellStyles>
  <dxfs count="1">
    <dxf>
      <font>
        <b/>
        <i val="0"/>
        <color rgb="FFFF0000"/>
      </font>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55203</xdr:colOff>
      <xdr:row>0</xdr:row>
      <xdr:rowOff>76200</xdr:rowOff>
    </xdr:from>
    <xdr:to>
      <xdr:col>1</xdr:col>
      <xdr:colOff>2962274</xdr:colOff>
      <xdr:row>4</xdr:row>
      <xdr:rowOff>132378</xdr:rowOff>
    </xdr:to>
    <xdr:pic>
      <xdr:nvPicPr>
        <xdr:cNvPr id="35" name="Picture 3">
          <a:extLst>
            <a:ext uri="{FF2B5EF4-FFF2-40B4-BE49-F238E27FC236}">
              <a16:creationId xmlns:a16="http://schemas.microsoft.com/office/drawing/2014/main" id="{4D2F517A-B05E-3567-FAC4-66C346621E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953" y="76200"/>
          <a:ext cx="2907071" cy="865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3017520</xdr:colOff>
      <xdr:row>1</xdr:row>
      <xdr:rowOff>17145</xdr:rowOff>
    </xdr:from>
    <xdr:to>
      <xdr:col>1</xdr:col>
      <xdr:colOff>3018790</xdr:colOff>
      <xdr:row>4</xdr:row>
      <xdr:rowOff>56515</xdr:rowOff>
    </xdr:to>
    <xdr:grpSp>
      <xdr:nvGrpSpPr>
        <xdr:cNvPr id="36" name="Group 35">
          <a:extLst>
            <a:ext uri="{FF2B5EF4-FFF2-40B4-BE49-F238E27FC236}">
              <a16:creationId xmlns:a16="http://schemas.microsoft.com/office/drawing/2014/main" id="{BD4D9A91-2750-0C5B-4D7B-3C7644251403}"/>
            </a:ext>
          </a:extLst>
        </xdr:cNvPr>
        <xdr:cNvGrpSpPr>
          <a:grpSpLocks/>
        </xdr:cNvGrpSpPr>
      </xdr:nvGrpSpPr>
      <xdr:grpSpPr bwMode="auto">
        <a:xfrm>
          <a:off x="3312795" y="217170"/>
          <a:ext cx="1270" cy="639445"/>
          <a:chOff x="3248" y="-359"/>
          <a:chExt cx="2" cy="1013"/>
        </a:xfrm>
      </xdr:grpSpPr>
      <xdr:sp macro="" textlink="">
        <xdr:nvSpPr>
          <xdr:cNvPr id="37" name="Freeform 4">
            <a:extLst>
              <a:ext uri="{FF2B5EF4-FFF2-40B4-BE49-F238E27FC236}">
                <a16:creationId xmlns:a16="http://schemas.microsoft.com/office/drawing/2014/main" id="{005455C1-703B-AC00-B528-F81459307705}"/>
              </a:ext>
            </a:extLst>
          </xdr:cNvPr>
          <xdr:cNvSpPr>
            <a:spLocks/>
          </xdr:cNvSpPr>
        </xdr:nvSpPr>
        <xdr:spPr bwMode="auto">
          <a:xfrm>
            <a:off x="3248" y="-359"/>
            <a:ext cx="2" cy="1013"/>
          </a:xfrm>
          <a:custGeom>
            <a:avLst/>
            <a:gdLst>
              <a:gd name="T0" fmla="+- 0 -359 -359"/>
              <a:gd name="T1" fmla="*/ -359 h 1013"/>
              <a:gd name="T2" fmla="+- 0 653 -359"/>
              <a:gd name="T3" fmla="*/ 653 h 1013"/>
            </a:gdLst>
            <a:ahLst/>
            <a:cxnLst>
              <a:cxn ang="0">
                <a:pos x="0" y="T1"/>
              </a:cxn>
              <a:cxn ang="0">
                <a:pos x="0" y="T3"/>
              </a:cxn>
            </a:cxnLst>
            <a:rect l="0" t="0" r="r" b="b"/>
            <a:pathLst>
              <a:path h="1013">
                <a:moveTo>
                  <a:pt x="0" y="0"/>
                </a:moveTo>
                <a:lnTo>
                  <a:pt x="0" y="1012"/>
                </a:lnTo>
              </a:path>
            </a:pathLst>
          </a:custGeom>
          <a:noFill/>
          <a:ln w="6350">
            <a:solidFill>
              <a:srgbClr val="004083"/>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76200</xdr:rowOff>
    </xdr:from>
    <xdr:to>
      <xdr:col>12</xdr:col>
      <xdr:colOff>76201</xdr:colOff>
      <xdr:row>28</xdr:row>
      <xdr:rowOff>152401</xdr:rowOff>
    </xdr:to>
    <xdr:sp macro="" textlink="">
      <xdr:nvSpPr>
        <xdr:cNvPr id="2" name="Rectangle: Rounded Corners 1">
          <a:extLst>
            <a:ext uri="{FF2B5EF4-FFF2-40B4-BE49-F238E27FC236}">
              <a16:creationId xmlns:a16="http://schemas.microsoft.com/office/drawing/2014/main" id="{51CEE9BC-B52E-45F5-8AC8-FDF2FFB28725}"/>
            </a:ext>
          </a:extLst>
        </xdr:cNvPr>
        <xdr:cNvSpPr/>
      </xdr:nvSpPr>
      <xdr:spPr>
        <a:xfrm>
          <a:off x="57150" y="76200"/>
          <a:ext cx="8248651" cy="5676901"/>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r>
            <a:rPr lang="en-US" sz="1400" b="1">
              <a:solidFill>
                <a:sysClr val="windowText" lastClr="000000"/>
              </a:solidFill>
              <a:effectLst/>
              <a:latin typeface="+mn-lt"/>
              <a:ea typeface="+mn-ea"/>
              <a:cs typeface="+mn-cs"/>
            </a:rPr>
            <a:t>Instructions: </a:t>
          </a:r>
        </a:p>
        <a:p>
          <a:pPr marL="171450" indent="-171450">
            <a:buFont typeface="Wingdings" panose="05000000000000000000" pitchFamily="2" charset="2"/>
            <a:buChar char="v"/>
          </a:pPr>
          <a:r>
            <a:rPr lang="en-US" sz="1400" b="1">
              <a:solidFill>
                <a:sysClr val="windowText" lastClr="000000"/>
              </a:solidFill>
              <a:effectLst/>
              <a:latin typeface="+mn-lt"/>
              <a:ea typeface="+mn-ea"/>
              <a:cs typeface="+mn-cs"/>
            </a:rPr>
            <a:t>Fields highlighted in </a:t>
          </a:r>
          <a:r>
            <a:rPr lang="en-US" sz="1400" b="1">
              <a:solidFill>
                <a:schemeClr val="accent2">
                  <a:lumMod val="60000"/>
                  <a:lumOff val="40000"/>
                </a:schemeClr>
              </a:solidFill>
              <a:effectLst/>
              <a:latin typeface="+mn-lt"/>
              <a:ea typeface="+mn-ea"/>
              <a:cs typeface="+mn-cs"/>
            </a:rPr>
            <a:t>orange</a:t>
          </a:r>
          <a:r>
            <a:rPr lang="en-US" sz="1400" b="1">
              <a:solidFill>
                <a:sysClr val="windowText" lastClr="000000"/>
              </a:solidFill>
              <a:effectLst/>
              <a:latin typeface="+mn-lt"/>
              <a:ea typeface="+mn-ea"/>
              <a:cs typeface="+mn-cs"/>
            </a:rPr>
            <a:t> are required.  These field are manually</a:t>
          </a:r>
          <a:r>
            <a:rPr lang="en-US" sz="1400" b="1" baseline="0">
              <a:solidFill>
                <a:sysClr val="windowText" lastClr="000000"/>
              </a:solidFill>
              <a:effectLst/>
              <a:latin typeface="+mn-lt"/>
              <a:ea typeface="+mn-ea"/>
              <a:cs typeface="+mn-cs"/>
            </a:rPr>
            <a:t> entered data.</a:t>
          </a:r>
          <a:r>
            <a:rPr lang="en-US" sz="1400" b="1">
              <a:solidFill>
                <a:sysClr val="windowText" lastClr="000000"/>
              </a:solidFill>
              <a:effectLst/>
              <a:latin typeface="+mn-lt"/>
              <a:ea typeface="+mn-ea"/>
              <a:cs typeface="+mn-cs"/>
            </a:rPr>
            <a:t> </a:t>
          </a:r>
        </a:p>
        <a:p>
          <a:pPr marL="171450" indent="-171450">
            <a:buFont typeface="Wingdings" panose="05000000000000000000" pitchFamily="2" charset="2"/>
            <a:buChar char="v"/>
          </a:pPr>
          <a:r>
            <a:rPr lang="en-US" sz="1400" b="1">
              <a:solidFill>
                <a:sysClr val="windowText" lastClr="000000"/>
              </a:solidFill>
              <a:effectLst/>
              <a:latin typeface="+mn-lt"/>
              <a:ea typeface="+mn-ea"/>
              <a:cs typeface="+mn-cs"/>
            </a:rPr>
            <a:t>Fields highlighted in </a:t>
          </a:r>
          <a:r>
            <a:rPr lang="en-US" sz="1400" b="1">
              <a:solidFill>
                <a:schemeClr val="accent5">
                  <a:lumMod val="60000"/>
                  <a:lumOff val="40000"/>
                </a:schemeClr>
              </a:solidFill>
              <a:effectLst/>
              <a:latin typeface="+mn-lt"/>
              <a:ea typeface="+mn-ea"/>
              <a:cs typeface="+mn-cs"/>
            </a:rPr>
            <a:t>blue</a:t>
          </a:r>
          <a:r>
            <a:rPr lang="en-US" sz="1400" b="1">
              <a:solidFill>
                <a:sysClr val="windowText" lastClr="000000"/>
              </a:solidFill>
              <a:effectLst/>
              <a:latin typeface="+mn-lt"/>
              <a:ea typeface="+mn-ea"/>
              <a:cs typeface="+mn-cs"/>
            </a:rPr>
            <a:t> are drop</a:t>
          </a:r>
          <a:r>
            <a:rPr lang="en-US" sz="1400" b="1" baseline="0">
              <a:solidFill>
                <a:sysClr val="windowText" lastClr="000000"/>
              </a:solidFill>
              <a:effectLst/>
              <a:latin typeface="+mn-lt"/>
              <a:ea typeface="+mn-ea"/>
              <a:cs typeface="+mn-cs"/>
            </a:rPr>
            <a:t> down choices</a:t>
          </a:r>
          <a:r>
            <a:rPr lang="en-US" sz="1400" b="1">
              <a:solidFill>
                <a:sysClr val="windowText" lastClr="000000"/>
              </a:solidFill>
              <a:effectLst/>
              <a:latin typeface="+mn-lt"/>
              <a:ea typeface="+mn-ea"/>
              <a:cs typeface="+mn-cs"/>
            </a:rPr>
            <a:t>.  These choices will affect the formula fields.</a:t>
          </a:r>
        </a:p>
        <a:p>
          <a:pPr marL="171450" indent="-171450">
            <a:buFont typeface="Wingdings" panose="05000000000000000000" pitchFamily="2" charset="2"/>
            <a:buChar char="v"/>
          </a:pPr>
          <a:r>
            <a:rPr lang="en-US" sz="1400" b="1">
              <a:solidFill>
                <a:sysClr val="windowText" lastClr="000000"/>
              </a:solidFill>
              <a:effectLst/>
              <a:latin typeface="+mn-lt"/>
              <a:ea typeface="+mn-ea"/>
              <a:cs typeface="+mn-cs"/>
            </a:rPr>
            <a:t>Fields</a:t>
          </a:r>
          <a:r>
            <a:rPr lang="en-US" sz="1400" b="1" baseline="0">
              <a:solidFill>
                <a:sysClr val="windowText" lastClr="000000"/>
              </a:solidFill>
              <a:effectLst/>
              <a:latin typeface="+mn-lt"/>
              <a:ea typeface="+mn-ea"/>
              <a:cs typeface="+mn-cs"/>
            </a:rPr>
            <a:t> highlighted in </a:t>
          </a:r>
          <a:r>
            <a:rPr lang="en-US" sz="1400" b="1" baseline="0">
              <a:solidFill>
                <a:srgbClr val="CCCCFF"/>
              </a:solidFill>
              <a:effectLst/>
              <a:latin typeface="+mn-lt"/>
              <a:ea typeface="+mn-ea"/>
              <a:cs typeface="+mn-cs"/>
            </a:rPr>
            <a:t>purple</a:t>
          </a:r>
          <a:r>
            <a:rPr lang="en-US" sz="1400" b="1" baseline="0">
              <a:solidFill>
                <a:sysClr val="windowText" lastClr="000000"/>
              </a:solidFill>
              <a:effectLst/>
              <a:latin typeface="+mn-lt"/>
              <a:ea typeface="+mn-ea"/>
              <a:cs typeface="+mn-cs"/>
            </a:rPr>
            <a:t> are formulas.  Do </a:t>
          </a:r>
          <a:r>
            <a:rPr lang="en-US" sz="1400" b="1" i="1" u="sng" baseline="0">
              <a:solidFill>
                <a:sysClr val="windowText" lastClr="000000"/>
              </a:solidFill>
              <a:effectLst/>
              <a:latin typeface="+mn-lt"/>
              <a:ea typeface="+mn-ea"/>
              <a:cs typeface="+mn-cs"/>
            </a:rPr>
            <a:t>not</a:t>
          </a:r>
          <a:r>
            <a:rPr lang="en-US" sz="1400" b="1" baseline="0">
              <a:solidFill>
                <a:sysClr val="windowText" lastClr="000000"/>
              </a:solidFill>
              <a:effectLst/>
              <a:latin typeface="+mn-lt"/>
              <a:ea typeface="+mn-ea"/>
              <a:cs typeface="+mn-cs"/>
            </a:rPr>
            <a:t> copy/input/override these fields.</a:t>
          </a:r>
          <a:r>
            <a:rPr lang="en-US" sz="1400" b="1">
              <a:solidFill>
                <a:sysClr val="windowText" lastClr="000000"/>
              </a:solidFill>
              <a:effectLst/>
              <a:latin typeface="+mn-lt"/>
              <a:ea typeface="+mn-ea"/>
              <a:cs typeface="+mn-cs"/>
            </a:rPr>
            <a:t> </a:t>
          </a:r>
        </a:p>
        <a:p>
          <a:pPr marL="171450" indent="-171450">
            <a:buFont typeface="Wingdings" panose="05000000000000000000" pitchFamily="2" charset="2"/>
            <a:buChar char="v"/>
          </a:pPr>
          <a:r>
            <a:rPr lang="en-US" sz="1400" b="1">
              <a:solidFill>
                <a:sysClr val="windowText" lastClr="000000"/>
              </a:solidFill>
              <a:effectLst/>
              <a:latin typeface="+mn-lt"/>
              <a:ea typeface="+mn-ea"/>
              <a:cs typeface="+mn-cs"/>
            </a:rPr>
            <a:t>Complete "Data Input" tabs before moving onto to the next.  There are notes to help assist</a:t>
          </a:r>
          <a:r>
            <a:rPr lang="en-US" sz="1400" b="1" baseline="0">
              <a:solidFill>
                <a:sysClr val="windowText" lastClr="000000"/>
              </a:solidFill>
              <a:effectLst/>
              <a:latin typeface="+mn-lt"/>
              <a:ea typeface="+mn-ea"/>
              <a:cs typeface="+mn-cs"/>
            </a:rPr>
            <a:t> with questions you may have.</a:t>
          </a:r>
          <a:endParaRPr lang="en-US" sz="1400" b="1">
            <a:solidFill>
              <a:sysClr val="windowText" lastClr="000000"/>
            </a:solidFill>
            <a:effectLst/>
            <a:latin typeface="+mn-lt"/>
            <a:ea typeface="+mn-ea"/>
            <a:cs typeface="+mn-cs"/>
          </a:endParaRPr>
        </a:p>
        <a:p>
          <a:pPr marL="171450" indent="-171450">
            <a:buFont typeface="Wingdings" panose="05000000000000000000" pitchFamily="2" charset="2"/>
            <a:buChar char="v"/>
          </a:pPr>
          <a:r>
            <a:rPr lang="en-US" sz="1400" b="1">
              <a:solidFill>
                <a:sysClr val="windowText" lastClr="000000"/>
              </a:solidFill>
              <a:effectLst/>
              <a:latin typeface="+mn-lt"/>
              <a:ea typeface="+mn-ea"/>
              <a:cs typeface="+mn-cs"/>
            </a:rPr>
            <a:t>There is a line of data</a:t>
          </a:r>
          <a:r>
            <a:rPr lang="en-US" sz="1400" b="1" baseline="0">
              <a:solidFill>
                <a:sysClr val="windowText" lastClr="000000"/>
              </a:solidFill>
              <a:effectLst/>
              <a:latin typeface="+mn-lt"/>
              <a:ea typeface="+mn-ea"/>
              <a:cs typeface="+mn-cs"/>
            </a:rPr>
            <a:t> in each section as a "test" line.  Remember to replace this data to ensure accuracy.  If you do not have one of those lines, be mindful to only replace on the </a:t>
          </a:r>
          <a:r>
            <a:rPr lang="en-US" sz="1400" b="1" baseline="0">
              <a:solidFill>
                <a:schemeClr val="accent2">
                  <a:lumMod val="60000"/>
                  <a:lumOff val="40000"/>
                </a:schemeClr>
              </a:solidFill>
              <a:effectLst/>
              <a:latin typeface="+mn-lt"/>
              <a:ea typeface="+mn-ea"/>
              <a:cs typeface="+mn-cs"/>
            </a:rPr>
            <a:t>orange</a:t>
          </a:r>
          <a:r>
            <a:rPr lang="en-US" sz="1400" b="1" baseline="0">
              <a:solidFill>
                <a:sysClr val="windowText" lastClr="000000"/>
              </a:solidFill>
              <a:effectLst/>
              <a:latin typeface="+mn-lt"/>
              <a:ea typeface="+mn-ea"/>
              <a:cs typeface="+mn-cs"/>
            </a:rPr>
            <a:t> or </a:t>
          </a:r>
          <a:r>
            <a:rPr lang="en-US" sz="1400" b="1" baseline="0">
              <a:solidFill>
                <a:schemeClr val="accent5">
                  <a:lumMod val="60000"/>
                  <a:lumOff val="40000"/>
                </a:schemeClr>
              </a:solidFill>
              <a:effectLst/>
              <a:latin typeface="+mn-lt"/>
              <a:ea typeface="+mn-ea"/>
              <a:cs typeface="+mn-cs"/>
            </a:rPr>
            <a:t>blue</a:t>
          </a:r>
          <a:r>
            <a:rPr lang="en-US" sz="1400" b="1" baseline="0">
              <a:solidFill>
                <a:sysClr val="windowText" lastClr="000000"/>
              </a:solidFill>
              <a:effectLst/>
              <a:latin typeface="+mn-lt"/>
              <a:ea typeface="+mn-ea"/>
              <a:cs typeface="+mn-cs"/>
            </a:rPr>
            <a:t> cells.</a:t>
          </a:r>
          <a:endParaRPr lang="en-US" sz="1400" b="1">
            <a:solidFill>
              <a:sysClr val="windowText" lastClr="000000"/>
            </a:solidFill>
            <a:effectLst/>
            <a:latin typeface="+mn-lt"/>
            <a:ea typeface="+mn-ea"/>
            <a:cs typeface="+mn-cs"/>
          </a:endParaRPr>
        </a:p>
        <a:p>
          <a:pPr marL="171450" indent="-171450">
            <a:buFont typeface="Wingdings" panose="05000000000000000000" pitchFamily="2" charset="2"/>
            <a:buChar char="v"/>
          </a:pPr>
          <a:r>
            <a:rPr lang="en-US" sz="1400" b="1">
              <a:solidFill>
                <a:sysClr val="windowText" lastClr="000000"/>
              </a:solidFill>
              <a:effectLst/>
              <a:latin typeface="+mn-lt"/>
              <a:ea typeface="+mn-ea"/>
              <a:cs typeface="+mn-cs"/>
            </a:rPr>
            <a:t>All costs associated with the recharge center have to do with providing goods or services to the users. Otherwise, do not list them here. </a:t>
          </a:r>
        </a:p>
        <a:p>
          <a:pPr marL="171450" indent="-171450">
            <a:buFont typeface="Wingdings" panose="05000000000000000000" pitchFamily="2" charset="2"/>
            <a:buChar char="v"/>
          </a:pPr>
          <a:r>
            <a:rPr lang="en-US" sz="1400" b="1">
              <a:solidFill>
                <a:sysClr val="windowText" lastClr="000000"/>
              </a:solidFill>
              <a:effectLst/>
              <a:latin typeface="+mn-lt"/>
              <a:ea typeface="+mn-ea"/>
              <a:cs typeface="+mn-cs"/>
            </a:rPr>
            <a:t>All costs must be allowable per the Uniform Guidance 2 CFR 200 Subpart E</a:t>
          </a:r>
        </a:p>
        <a:p>
          <a:pPr marL="171450" indent="-171450">
            <a:buFont typeface="Wingdings" panose="05000000000000000000" pitchFamily="2" charset="2"/>
            <a:buChar char="v"/>
          </a:pPr>
          <a:r>
            <a:rPr lang="en-US" sz="1400" b="1">
              <a:solidFill>
                <a:sysClr val="windowText" lastClr="000000"/>
              </a:solidFill>
              <a:effectLst/>
              <a:latin typeface="+mn-lt"/>
              <a:ea typeface="+mn-ea"/>
              <a:cs typeface="+mn-cs"/>
            </a:rPr>
            <a:t>Do not discriminate between activities under Federal awards and other activities of the non-Federal entity, including usage by the non-Federal entity for internal purposes. </a:t>
          </a:r>
        </a:p>
        <a:p>
          <a:pPr marL="171450" indent="-171450">
            <a:buFont typeface="Wingdings" panose="05000000000000000000" pitchFamily="2" charset="2"/>
            <a:buChar char="v"/>
          </a:pPr>
          <a:r>
            <a:rPr lang="en-US" sz="1400" b="1">
              <a:solidFill>
                <a:sysClr val="windowText" lastClr="000000"/>
              </a:solidFill>
              <a:effectLst/>
              <a:latin typeface="+mn-lt"/>
              <a:ea typeface="+mn-ea"/>
              <a:cs typeface="+mn-cs"/>
            </a:rPr>
            <a:t>The</a:t>
          </a:r>
          <a:r>
            <a:rPr lang="en-US" sz="1400" b="1" baseline="0">
              <a:solidFill>
                <a:sysClr val="windowText" lastClr="000000"/>
              </a:solidFill>
              <a:effectLst/>
              <a:latin typeface="+mn-lt"/>
              <a:ea typeface="+mn-ea"/>
              <a:cs typeface="+mn-cs"/>
            </a:rPr>
            <a:t> rates</a:t>
          </a:r>
          <a:r>
            <a:rPr lang="en-US" sz="1400" b="1">
              <a:solidFill>
                <a:sysClr val="windowText" lastClr="000000"/>
              </a:solidFill>
              <a:effectLst/>
              <a:latin typeface="+mn-lt"/>
              <a:ea typeface="+mn-ea"/>
              <a:cs typeface="+mn-cs"/>
            </a:rPr>
            <a:t> are designed to recover only the aggregate costs of the services</a:t>
          </a:r>
          <a:r>
            <a:rPr lang="en-US" sz="1400" b="1" baseline="0">
              <a:solidFill>
                <a:sysClr val="windowText" lastClr="000000"/>
              </a:solidFill>
              <a:effectLst/>
              <a:latin typeface="+mn-lt"/>
              <a:ea typeface="+mn-ea"/>
              <a:cs typeface="+mn-cs"/>
            </a:rPr>
            <a:t> and should break even over a reasonable period of time. </a:t>
          </a:r>
        </a:p>
        <a:p>
          <a:pPr marL="171450" indent="-171450">
            <a:buFont typeface="Wingdings" panose="05000000000000000000" pitchFamily="2" charset="2"/>
            <a:buChar char="v"/>
          </a:pPr>
          <a:endParaRPr lang="en-US" sz="1400" b="1" baseline="0">
            <a:solidFill>
              <a:sysClr val="windowText" lastClr="000000"/>
            </a:solidFill>
            <a:effectLst/>
            <a:latin typeface="+mn-lt"/>
            <a:ea typeface="+mn-ea"/>
            <a:cs typeface="+mn-cs"/>
          </a:endParaRPr>
        </a:p>
        <a:p>
          <a:pPr marL="171450" indent="-171450">
            <a:buFont typeface="Wingdings" panose="05000000000000000000" pitchFamily="2" charset="2"/>
            <a:buChar char="v"/>
          </a:pPr>
          <a:r>
            <a:rPr lang="en-US" sz="1400" b="1" baseline="0">
              <a:solidFill>
                <a:sysClr val="windowText" lastClr="000000"/>
              </a:solidFill>
              <a:effectLst/>
              <a:latin typeface="+mn-lt"/>
              <a:ea typeface="+mn-ea"/>
              <a:cs typeface="+mn-cs"/>
            </a:rPr>
            <a:t>Should you have any questions, your contacts are:</a:t>
          </a:r>
        </a:p>
        <a:p>
          <a:pPr marL="628650" lvl="1" indent="-171450">
            <a:buFont typeface="Wingdings" panose="05000000000000000000" pitchFamily="2" charset="2"/>
            <a:buChar char="v"/>
          </a:pPr>
          <a:r>
            <a:rPr lang="en-US" sz="1400" b="1" baseline="0">
              <a:solidFill>
                <a:sysClr val="windowText" lastClr="000000"/>
              </a:solidFill>
              <a:effectLst/>
              <a:latin typeface="+mn-lt"/>
              <a:ea typeface="+mn-ea"/>
              <a:cs typeface="+mn-cs"/>
            </a:rPr>
            <a:t>Minh Nguyen (mtn9ba)</a:t>
          </a:r>
        </a:p>
        <a:p>
          <a:pPr marL="628650" lvl="1" indent="-171450">
            <a:buFont typeface="Wingdings" panose="05000000000000000000" pitchFamily="2" charset="2"/>
            <a:buChar char="v"/>
          </a:pPr>
          <a:r>
            <a:rPr lang="en-US" sz="1400" b="1" baseline="0">
              <a:solidFill>
                <a:sysClr val="windowText" lastClr="000000"/>
              </a:solidFill>
              <a:effectLst/>
              <a:latin typeface="+mn-lt"/>
              <a:ea typeface="+mn-ea"/>
              <a:cs typeface="+mn-cs"/>
            </a:rPr>
            <a:t>Lorraine Keuling (cqy7rv)</a:t>
          </a:r>
        </a:p>
        <a:p>
          <a:pPr marL="628650" lvl="1" indent="-171450">
            <a:buFont typeface="Wingdings" panose="05000000000000000000" pitchFamily="2" charset="2"/>
            <a:buChar char="v"/>
          </a:pPr>
          <a:r>
            <a:rPr lang="en-US" sz="1400" b="1" baseline="0">
              <a:solidFill>
                <a:sysClr val="windowText" lastClr="000000"/>
              </a:solidFill>
              <a:effectLst/>
              <a:latin typeface="+mn-lt"/>
              <a:ea typeface="+mn-ea"/>
              <a:cs typeface="+mn-cs"/>
            </a:rPr>
            <a:t>Andrew McGehee (ajm9ws)</a:t>
          </a:r>
          <a:endParaRPr lang="en-US" sz="1400" b="1">
            <a:solidFill>
              <a:sysClr val="windowText" lastClr="000000"/>
            </a:solidFill>
            <a:effectLst/>
            <a:latin typeface="+mn-lt"/>
            <a:ea typeface="+mn-ea"/>
            <a:cs typeface="+mn-cs"/>
          </a:endParaRPr>
        </a:p>
        <a:p>
          <a:pPr marL="171450" indent="-171450">
            <a:buFont typeface="Wingdings" panose="05000000000000000000" pitchFamily="2" charset="2"/>
            <a:buChar char="v"/>
          </a:pPr>
          <a:endParaRPr lang="en-US" sz="1100" b="1">
            <a:solidFill>
              <a:srgbClr val="FF0000"/>
            </a:solidFill>
            <a:effectLst/>
            <a:latin typeface="+mn-lt"/>
            <a:ea typeface="+mn-ea"/>
            <a:cs typeface="+mn-cs"/>
          </a:endParaRPr>
        </a:p>
        <a:p>
          <a:pPr algn="l"/>
          <a:endParaRPr lang="en-US" sz="1100" b="1" cap="none" spc="0">
            <a:ln w="22225">
              <a:solidFill>
                <a:schemeClr val="tx1"/>
              </a:solidFill>
              <a:prstDash val="solid"/>
            </a:ln>
            <a:solidFill>
              <a:srgbClr val="FF0000"/>
            </a:solidFill>
            <a:effectLst/>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grants.nih.gov/policy-and-compliance/policy-topics/nih-fiscal-policies/salary-cap-summary" TargetMode="External"/><Relationship Id="rId2" Type="http://schemas.openxmlformats.org/officeDocument/2006/relationships/hyperlink" Target="https://uvafinance.virginia.edu/business-assets-cost-recovery/academic-fringe-rates" TargetMode="External"/><Relationship Id="rId1" Type="http://schemas.openxmlformats.org/officeDocument/2006/relationships/hyperlink" Target="https://hr.virginia.edu/time/holiday-calendar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hyperlink" Target="https://grants.nih.gov/policy-and-compliance/policy-topics/nih-fiscal-policies/salary-cap-summary" TargetMode="External"/><Relationship Id="rId2" Type="http://schemas.openxmlformats.org/officeDocument/2006/relationships/hyperlink" Target="https://uvafinance.virginia.edu/business-assets-cost-recovery/academic-fringe-rates" TargetMode="External"/><Relationship Id="rId1" Type="http://schemas.openxmlformats.org/officeDocument/2006/relationships/hyperlink" Target="https://hr.virginia.edu/time/holiday-calendars"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s://research.virginia.edu/sites/vpr/files/UVA.RA_.FY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B7570-FB87-45BF-8EC7-291CFE8712F6}">
  <sheetPr>
    <tabColor theme="7" tint="0.79998168889431442"/>
  </sheetPr>
  <dimension ref="B1:F43"/>
  <sheetViews>
    <sheetView tabSelected="1" workbookViewId="0"/>
  </sheetViews>
  <sheetFormatPr defaultColWidth="8.75" defaultRowHeight="15.75" x14ac:dyDescent="0.25"/>
  <cols>
    <col min="1" max="1" width="3.875" style="2" customWidth="1"/>
    <col min="2" max="2" width="39.75" style="1" bestFit="1" customWidth="1"/>
    <col min="3" max="3" width="66.125" style="1" customWidth="1"/>
    <col min="4" max="16384" width="8.75" style="2"/>
  </cols>
  <sheetData>
    <row r="1" spans="2:6" x14ac:dyDescent="0.25">
      <c r="E1" s="194" t="s">
        <v>684</v>
      </c>
      <c r="F1" s="195">
        <v>45716</v>
      </c>
    </row>
    <row r="3" spans="2:6" x14ac:dyDescent="0.25">
      <c r="C3" s="3" t="s">
        <v>29</v>
      </c>
    </row>
    <row r="4" spans="2:6" x14ac:dyDescent="0.25">
      <c r="C4" s="4" t="s">
        <v>30</v>
      </c>
    </row>
    <row r="7" spans="2:6" ht="18.75" x14ac:dyDescent="0.3">
      <c r="B7" s="186" t="s">
        <v>28</v>
      </c>
      <c r="C7" s="186"/>
    </row>
    <row r="8" spans="2:6" x14ac:dyDescent="0.25">
      <c r="B8" s="187" t="s">
        <v>35</v>
      </c>
      <c r="C8" s="187"/>
    </row>
    <row r="9" spans="2:6" x14ac:dyDescent="0.25">
      <c r="B9" s="187" t="s">
        <v>36</v>
      </c>
      <c r="C9" s="187"/>
    </row>
    <row r="10" spans="2:6" x14ac:dyDescent="0.25">
      <c r="B10" s="15"/>
      <c r="C10" s="15"/>
    </row>
    <row r="11" spans="2:6" x14ac:dyDescent="0.25">
      <c r="B11" s="15"/>
      <c r="C11" s="15"/>
    </row>
    <row r="12" spans="2:6" x14ac:dyDescent="0.25">
      <c r="B12" s="2"/>
      <c r="C12" s="2"/>
    </row>
    <row r="13" spans="2:6" x14ac:dyDescent="0.25">
      <c r="B13" s="184" t="s">
        <v>31</v>
      </c>
      <c r="C13" s="185"/>
    </row>
    <row r="14" spans="2:6" x14ac:dyDescent="0.25">
      <c r="B14" s="5" t="s">
        <v>0</v>
      </c>
      <c r="C14" s="12"/>
    </row>
    <row r="15" spans="2:6" x14ac:dyDescent="0.25">
      <c r="B15" s="5" t="s">
        <v>1</v>
      </c>
      <c r="C15" s="12"/>
    </row>
    <row r="16" spans="2:6" x14ac:dyDescent="0.25">
      <c r="B16" s="6" t="s">
        <v>24</v>
      </c>
      <c r="C16" s="13"/>
    </row>
    <row r="17" spans="2:3" x14ac:dyDescent="0.25">
      <c r="B17" s="5" t="s">
        <v>2</v>
      </c>
      <c r="C17" s="12"/>
    </row>
    <row r="18" spans="2:3" x14ac:dyDescent="0.25">
      <c r="B18" s="5" t="s">
        <v>3</v>
      </c>
      <c r="C18" s="12"/>
    </row>
    <row r="19" spans="2:3" x14ac:dyDescent="0.25">
      <c r="B19" s="5" t="s">
        <v>4</v>
      </c>
      <c r="C19" s="12"/>
    </row>
    <row r="20" spans="2:3" x14ac:dyDescent="0.25">
      <c r="B20" s="5" t="s">
        <v>5</v>
      </c>
      <c r="C20" s="12"/>
    </row>
    <row r="21" spans="2:3" x14ac:dyDescent="0.25">
      <c r="B21" s="5" t="s">
        <v>6</v>
      </c>
      <c r="C21" s="12"/>
    </row>
    <row r="22" spans="2:3" x14ac:dyDescent="0.25">
      <c r="B22" s="5" t="s">
        <v>7</v>
      </c>
      <c r="C22" s="12"/>
    </row>
    <row r="23" spans="2:3" x14ac:dyDescent="0.25">
      <c r="B23" s="5" t="s">
        <v>8</v>
      </c>
      <c r="C23" s="12"/>
    </row>
    <row r="24" spans="2:3" x14ac:dyDescent="0.25">
      <c r="B24" s="5" t="s">
        <v>9</v>
      </c>
      <c r="C24" s="12"/>
    </row>
    <row r="25" spans="2:3" x14ac:dyDescent="0.25">
      <c r="B25" s="5" t="s">
        <v>10</v>
      </c>
      <c r="C25" s="12"/>
    </row>
    <row r="26" spans="2:3" x14ac:dyDescent="0.25">
      <c r="B26" s="6" t="s">
        <v>11</v>
      </c>
      <c r="C26" s="13"/>
    </row>
    <row r="27" spans="2:3" x14ac:dyDescent="0.25">
      <c r="B27" s="5" t="s">
        <v>12</v>
      </c>
      <c r="C27" s="12"/>
    </row>
    <row r="28" spans="2:3" x14ac:dyDescent="0.25">
      <c r="B28" s="5" t="s">
        <v>13</v>
      </c>
      <c r="C28" s="12"/>
    </row>
    <row r="29" spans="2:3" x14ac:dyDescent="0.25">
      <c r="B29" s="5" t="s">
        <v>25</v>
      </c>
      <c r="C29" s="12"/>
    </row>
    <row r="30" spans="2:3" x14ac:dyDescent="0.25">
      <c r="B30" s="5" t="s">
        <v>14</v>
      </c>
      <c r="C30" s="12"/>
    </row>
    <row r="31" spans="2:3" x14ac:dyDescent="0.25">
      <c r="B31" s="5" t="s">
        <v>26</v>
      </c>
      <c r="C31" s="12"/>
    </row>
    <row r="32" spans="2:3" x14ac:dyDescent="0.25">
      <c r="B32" s="184" t="s">
        <v>32</v>
      </c>
      <c r="C32" s="185"/>
    </row>
    <row r="33" spans="2:3" ht="91.9" customHeight="1" x14ac:dyDescent="0.25">
      <c r="B33" s="7" t="s">
        <v>15</v>
      </c>
      <c r="C33" s="14" t="s">
        <v>16</v>
      </c>
    </row>
    <row r="34" spans="2:3" x14ac:dyDescent="0.25">
      <c r="B34" s="8"/>
      <c r="C34" s="12" t="s">
        <v>17</v>
      </c>
    </row>
    <row r="35" spans="2:3" x14ac:dyDescent="0.25">
      <c r="B35" s="9"/>
      <c r="C35" s="12" t="s">
        <v>18</v>
      </c>
    </row>
    <row r="36" spans="2:3" ht="63" x14ac:dyDescent="0.25">
      <c r="B36" s="7" t="s">
        <v>19</v>
      </c>
      <c r="C36" s="12" t="s">
        <v>20</v>
      </c>
    </row>
    <row r="37" spans="2:3" x14ac:dyDescent="0.25">
      <c r="B37" s="8"/>
      <c r="C37" s="12" t="s">
        <v>21</v>
      </c>
    </row>
    <row r="38" spans="2:3" x14ac:dyDescent="0.25">
      <c r="B38" s="9"/>
      <c r="C38" s="12" t="s">
        <v>18</v>
      </c>
    </row>
    <row r="39" spans="2:3" x14ac:dyDescent="0.25">
      <c r="B39" s="184" t="s">
        <v>33</v>
      </c>
      <c r="C39" s="185"/>
    </row>
    <row r="40" spans="2:3" s="11" customFormat="1" x14ac:dyDescent="0.25">
      <c r="B40" s="10" t="s">
        <v>34</v>
      </c>
      <c r="C40" s="6"/>
    </row>
    <row r="41" spans="2:3" x14ac:dyDescent="0.25">
      <c r="B41" s="8"/>
      <c r="C41" s="5" t="s">
        <v>27</v>
      </c>
    </row>
    <row r="42" spans="2:3" x14ac:dyDescent="0.25">
      <c r="B42" s="9"/>
      <c r="C42" s="5" t="s">
        <v>22</v>
      </c>
    </row>
    <row r="43" spans="2:3" x14ac:dyDescent="0.25">
      <c r="B43" s="5" t="s">
        <v>23</v>
      </c>
      <c r="C43" s="5"/>
    </row>
  </sheetData>
  <mergeCells count="6">
    <mergeCell ref="B39:C39"/>
    <mergeCell ref="B32:C32"/>
    <mergeCell ref="B13:C13"/>
    <mergeCell ref="B7:C7"/>
    <mergeCell ref="B8:C8"/>
    <mergeCell ref="B9:C9"/>
  </mergeCells>
  <dataValidations count="3">
    <dataValidation type="list" allowBlank="1" showInputMessage="1" showErrorMessage="1" errorTitle="Invalid Answer" error="Please only select &quot;Yes&quot; or &quot;No&quot;. " promptTitle="Grant Worktag Usage" prompt="Please select &quot;Yes&quot; if the recharge center will charge a grant, otherwise select &quot;No&quot;." sqref="C16" xr:uid="{C7E44C8E-5E16-42D4-8AF7-97C98D7060D9}">
      <formula1>"Yes, No"</formula1>
    </dataValidation>
    <dataValidation type="list" allowBlank="1" showInputMessage="1" showErrorMessage="1" promptTitle="Recharge Center Rates Setup" prompt="Please fill out the following tabs to establish charging rates for recharge center." sqref="C31" xr:uid="{00F8B09D-F21A-432A-BB56-2CE807EF8A83}">
      <formula1>"Complete, Incomplete"</formula1>
    </dataValidation>
    <dataValidation type="list" allowBlank="1" showInputMessage="1" showErrorMessage="1" sqref="C40" xr:uid="{18C30563-3368-43BF-B102-5F22A7DC2DB3}">
      <formula1>"Yes, No"</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8468D-BD92-4DED-A181-B406ECBB4AAF}">
  <sheetPr>
    <tabColor rgb="FFCCCCFF"/>
  </sheetPr>
  <dimension ref="O1:P4"/>
  <sheetViews>
    <sheetView workbookViewId="0"/>
  </sheetViews>
  <sheetFormatPr defaultRowHeight="15.75" x14ac:dyDescent="0.25"/>
  <cols>
    <col min="15" max="15" width="11" bestFit="1" customWidth="1"/>
    <col min="16" max="16" width="17.875" bestFit="1" customWidth="1"/>
  </cols>
  <sheetData>
    <row r="1" spans="15:16" x14ac:dyDescent="0.25">
      <c r="O1" s="92" t="s">
        <v>351</v>
      </c>
    </row>
    <row r="2" spans="15:16" x14ac:dyDescent="0.25">
      <c r="O2" s="93" t="s">
        <v>350</v>
      </c>
      <c r="P2" s="135" t="s">
        <v>389</v>
      </c>
    </row>
    <row r="3" spans="15:16" x14ac:dyDescent="0.25">
      <c r="O3" s="94" t="s">
        <v>348</v>
      </c>
      <c r="P3" s="135" t="s">
        <v>389</v>
      </c>
    </row>
    <row r="4" spans="15:16" ht="16.5" thickBot="1" x14ac:dyDescent="0.3">
      <c r="O4" s="96" t="s">
        <v>349</v>
      </c>
      <c r="P4" s="135" t="s">
        <v>390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D8A31-E6F1-4316-9518-91E1031BE082}">
  <sheetPr>
    <tabColor rgb="FF7030A0"/>
  </sheetPr>
  <dimension ref="B1:BJ138"/>
  <sheetViews>
    <sheetView workbookViewId="0"/>
  </sheetViews>
  <sheetFormatPr defaultRowHeight="15.75" x14ac:dyDescent="0.25"/>
  <cols>
    <col min="1" max="1" width="2.75" customWidth="1"/>
    <col min="2" max="2" width="33" customWidth="1"/>
    <col min="3" max="5" width="18.875" customWidth="1"/>
    <col min="6" max="6" width="24" customWidth="1"/>
    <col min="7" max="7" width="5" customWidth="1"/>
    <col min="8" max="8" width="18.875" style="22" customWidth="1"/>
    <col min="9" max="20" width="18.875" customWidth="1"/>
    <col min="21" max="21" width="5" customWidth="1"/>
    <col min="22" max="22" width="18.875" customWidth="1"/>
    <col min="23" max="23" width="11.875" bestFit="1" customWidth="1"/>
    <col min="24" max="24" width="8.75" bestFit="1" customWidth="1"/>
    <col min="25" max="25" width="7.625" bestFit="1" customWidth="1"/>
    <col min="26" max="26" width="13.375" bestFit="1" customWidth="1"/>
    <col min="27" max="27" width="12.625" bestFit="1" customWidth="1"/>
    <col min="28" max="28" width="16" bestFit="1" customWidth="1"/>
    <col min="29" max="29" width="14.625" bestFit="1" customWidth="1"/>
    <col min="30" max="31" width="17.5" bestFit="1" customWidth="1"/>
    <col min="32" max="32" width="14.25" bestFit="1" customWidth="1"/>
    <col min="33" max="33" width="9.75" style="22" bestFit="1" customWidth="1"/>
    <col min="34" max="34" width="20" bestFit="1" customWidth="1"/>
    <col min="35" max="35" width="5" customWidth="1"/>
    <col min="36" max="36" width="18.875" style="22" customWidth="1"/>
    <col min="37" max="37" width="18" bestFit="1" customWidth="1"/>
    <col min="38" max="38" width="8.75" bestFit="1" customWidth="1"/>
    <col min="39" max="39" width="10.25" style="22" bestFit="1" customWidth="1"/>
    <col min="40" max="40" width="8" bestFit="1" customWidth="1"/>
    <col min="41" max="41" width="12.625" style="22" bestFit="1" customWidth="1"/>
    <col min="42" max="42" width="16.375" bestFit="1" customWidth="1"/>
    <col min="43" max="43" width="14.625" bestFit="1" customWidth="1"/>
    <col min="44" max="44" width="17.5" style="22" bestFit="1" customWidth="1"/>
    <col min="45" max="45" width="25.875" bestFit="1" customWidth="1"/>
    <col min="46" max="46" width="14.25" bestFit="1" customWidth="1"/>
    <col min="47" max="47" width="9.75" style="22" bestFit="1" customWidth="1"/>
    <col min="48" max="48" width="20" bestFit="1" customWidth="1"/>
    <col min="49" max="49" width="5" customWidth="1"/>
    <col min="50" max="50" width="20.5" customWidth="1"/>
    <col min="51" max="51" width="13.875" bestFit="1" customWidth="1"/>
    <col min="52" max="52" width="20.125" bestFit="1" customWidth="1"/>
    <col min="53" max="53" width="18.75" bestFit="1" customWidth="1"/>
    <col min="54" max="54" width="9" bestFit="1" customWidth="1"/>
    <col min="55" max="55" width="6.5" bestFit="1" customWidth="1"/>
    <col min="56" max="57" width="12.625" bestFit="1" customWidth="1"/>
    <col min="58" max="59" width="17.5" bestFit="1" customWidth="1"/>
    <col min="60" max="60" width="11.25" bestFit="1" customWidth="1"/>
    <col min="61" max="61" width="11.5" bestFit="1" customWidth="1"/>
    <col min="62" max="62" width="18.125" bestFit="1" customWidth="1"/>
  </cols>
  <sheetData>
    <row r="1" spans="2:62" ht="25.5" x14ac:dyDescent="0.35">
      <c r="B1" s="34" t="s">
        <v>380</v>
      </c>
      <c r="H1" s="92" t="s">
        <v>351</v>
      </c>
      <c r="K1" s="22"/>
    </row>
    <row r="2" spans="2:62" x14ac:dyDescent="0.25">
      <c r="H2" s="93" t="s">
        <v>350</v>
      </c>
      <c r="I2" s="135" t="s">
        <v>389</v>
      </c>
      <c r="K2" s="22"/>
    </row>
    <row r="3" spans="2:62" x14ac:dyDescent="0.25">
      <c r="H3" s="94" t="s">
        <v>348</v>
      </c>
      <c r="I3" s="135" t="s">
        <v>389</v>
      </c>
      <c r="K3" s="22"/>
    </row>
    <row r="4" spans="2:62" ht="16.5" thickBot="1" x14ac:dyDescent="0.3">
      <c r="B4" s="55" t="s">
        <v>356</v>
      </c>
      <c r="H4" s="96" t="s">
        <v>349</v>
      </c>
      <c r="I4" s="135" t="s">
        <v>390</v>
      </c>
      <c r="K4" s="22"/>
    </row>
    <row r="5" spans="2:62" x14ac:dyDescent="0.25">
      <c r="B5" s="55" t="s">
        <v>680</v>
      </c>
      <c r="G5" s="118"/>
      <c r="K5" s="22"/>
    </row>
    <row r="6" spans="2:62" x14ac:dyDescent="0.25">
      <c r="B6" s="178" t="s">
        <v>357</v>
      </c>
      <c r="G6" s="118"/>
      <c r="K6" s="22"/>
    </row>
    <row r="7" spans="2:62" x14ac:dyDescent="0.25">
      <c r="B7" s="178" t="s">
        <v>358</v>
      </c>
      <c r="G7" s="118"/>
      <c r="K7" s="22"/>
    </row>
    <row r="8" spans="2:62" x14ac:dyDescent="0.25">
      <c r="B8" s="178" t="s">
        <v>360</v>
      </c>
      <c r="G8" s="118"/>
      <c r="K8" s="22"/>
    </row>
    <row r="9" spans="2:62" x14ac:dyDescent="0.25">
      <c r="B9" s="178" t="s">
        <v>367</v>
      </c>
      <c r="G9" s="118"/>
      <c r="K9" s="22"/>
    </row>
    <row r="10" spans="2:62" x14ac:dyDescent="0.25">
      <c r="B10" s="178" t="s">
        <v>382</v>
      </c>
      <c r="G10" s="118"/>
      <c r="K10" s="22"/>
    </row>
    <row r="11" spans="2:62" x14ac:dyDescent="0.25">
      <c r="B11" s="55"/>
      <c r="G11" s="118"/>
      <c r="K11" s="22"/>
    </row>
    <row r="12" spans="2:62" x14ac:dyDescent="0.25">
      <c r="B12" s="55" t="s">
        <v>357</v>
      </c>
      <c r="H12" s="55" t="s">
        <v>358</v>
      </c>
      <c r="V12" s="55" t="s">
        <v>360</v>
      </c>
      <c r="AJ12" s="55" t="s">
        <v>367</v>
      </c>
      <c r="AX12" s="55" t="s">
        <v>682</v>
      </c>
    </row>
    <row r="13" spans="2:62" ht="16.5" thickBot="1" x14ac:dyDescent="0.3">
      <c r="AX13" s="193" t="s">
        <v>683</v>
      </c>
    </row>
    <row r="14" spans="2:62" s="85" customFormat="1" ht="47.25" x14ac:dyDescent="0.25">
      <c r="B14" s="82" t="s">
        <v>39</v>
      </c>
      <c r="C14" s="83" t="s">
        <v>40</v>
      </c>
      <c r="D14" s="83" t="s">
        <v>41</v>
      </c>
      <c r="E14" s="83" t="s">
        <v>54</v>
      </c>
      <c r="F14" s="84" t="s">
        <v>55</v>
      </c>
      <c r="H14" s="78" t="s">
        <v>57</v>
      </c>
      <c r="I14" s="79" t="s">
        <v>58</v>
      </c>
      <c r="J14" s="79" t="s">
        <v>59</v>
      </c>
      <c r="K14" s="79" t="s">
        <v>147</v>
      </c>
      <c r="L14" s="79" t="s">
        <v>60</v>
      </c>
      <c r="M14" s="87" t="s">
        <v>145</v>
      </c>
      <c r="N14" s="88" t="s">
        <v>146</v>
      </c>
      <c r="O14" s="89" t="s">
        <v>61</v>
      </c>
      <c r="P14" s="89" t="s">
        <v>140</v>
      </c>
      <c r="Q14" s="90" t="s">
        <v>62</v>
      </c>
      <c r="R14" s="87" t="s">
        <v>141</v>
      </c>
      <c r="S14" s="88" t="s">
        <v>63</v>
      </c>
      <c r="T14" s="91" t="s">
        <v>64</v>
      </c>
      <c r="V14" s="86" t="s">
        <v>151</v>
      </c>
      <c r="W14" s="87" t="s">
        <v>83</v>
      </c>
      <c r="X14" s="87" t="s">
        <v>84</v>
      </c>
      <c r="Y14" s="87" t="s">
        <v>152</v>
      </c>
      <c r="Z14" s="87" t="s">
        <v>144</v>
      </c>
      <c r="AA14" s="87" t="s">
        <v>153</v>
      </c>
      <c r="AB14" s="87" t="s">
        <v>150</v>
      </c>
      <c r="AC14" s="87" t="s">
        <v>149</v>
      </c>
      <c r="AD14" s="87" t="s">
        <v>145</v>
      </c>
      <c r="AE14" s="87" t="s">
        <v>177</v>
      </c>
      <c r="AF14" s="87" t="s">
        <v>82</v>
      </c>
      <c r="AG14" s="87" t="s">
        <v>255</v>
      </c>
      <c r="AH14" s="91" t="s">
        <v>148</v>
      </c>
      <c r="AJ14" s="86" t="s">
        <v>154</v>
      </c>
      <c r="AK14" s="87" t="s">
        <v>83</v>
      </c>
      <c r="AL14" s="87" t="s">
        <v>84</v>
      </c>
      <c r="AM14" s="87" t="s">
        <v>152</v>
      </c>
      <c r="AN14" s="87" t="s">
        <v>144</v>
      </c>
      <c r="AO14" s="87" t="s">
        <v>153</v>
      </c>
      <c r="AP14" s="87" t="s">
        <v>150</v>
      </c>
      <c r="AQ14" s="87" t="s">
        <v>149</v>
      </c>
      <c r="AR14" s="87" t="s">
        <v>145</v>
      </c>
      <c r="AS14" s="87" t="s">
        <v>177</v>
      </c>
      <c r="AT14" s="87" t="s">
        <v>82</v>
      </c>
      <c r="AU14" s="87" t="s">
        <v>255</v>
      </c>
      <c r="AV14" s="91" t="s">
        <v>148</v>
      </c>
      <c r="AX14" s="86" t="s">
        <v>124</v>
      </c>
      <c r="AY14" s="87" t="s">
        <v>129</v>
      </c>
      <c r="AZ14" s="87" t="s">
        <v>130</v>
      </c>
      <c r="BA14" s="87" t="s">
        <v>133</v>
      </c>
      <c r="BB14" s="87" t="s">
        <v>256</v>
      </c>
      <c r="BC14" s="87" t="s">
        <v>131</v>
      </c>
      <c r="BD14" s="87" t="s">
        <v>132</v>
      </c>
      <c r="BE14" s="87" t="s">
        <v>134</v>
      </c>
      <c r="BF14" s="87" t="s">
        <v>145</v>
      </c>
      <c r="BG14" s="87" t="s">
        <v>177</v>
      </c>
      <c r="BH14" s="87" t="s">
        <v>135</v>
      </c>
      <c r="BI14" s="87" t="s">
        <v>136</v>
      </c>
      <c r="BJ14" s="91" t="s">
        <v>257</v>
      </c>
    </row>
    <row r="15" spans="2:62" x14ac:dyDescent="0.25">
      <c r="B15" s="28" t="s">
        <v>376</v>
      </c>
      <c r="C15" s="29" t="s">
        <v>320</v>
      </c>
      <c r="D15" s="134" t="s">
        <v>321</v>
      </c>
      <c r="E15" s="29" t="s">
        <v>394</v>
      </c>
      <c r="F15" s="30">
        <v>100</v>
      </c>
      <c r="H15" s="81" t="s">
        <v>325</v>
      </c>
      <c r="I15" s="32" t="s">
        <v>354</v>
      </c>
      <c r="J15" s="32" t="s">
        <v>322</v>
      </c>
      <c r="K15" s="32" t="s">
        <v>323</v>
      </c>
      <c r="L15" s="32" t="s">
        <v>355</v>
      </c>
      <c r="M15" s="99" t="s">
        <v>324</v>
      </c>
      <c r="N15" s="104" t="str">
        <f t="shared" ref="N15:N16" si="0">IF(M15="Yes", 100%,IF(M15="No","0%",""))</f>
        <v>0%</v>
      </c>
      <c r="O15" s="110">
        <v>10000</v>
      </c>
      <c r="P15" s="105">
        <f t="shared" ref="P15:P16" si="1">IFERROR(IF(M15="No",(O15/2080)*1760,((O15/2080)*1760)-((O15/2080)*1760*N15)),"")</f>
        <v>8461.538461538461</v>
      </c>
      <c r="Q15" s="106">
        <v>0.38600000000000001</v>
      </c>
      <c r="R15" s="105">
        <f t="shared" ref="R15:R16" si="2">IFERROR(P15*(1+Q15),"")</f>
        <v>11727.692307692309</v>
      </c>
      <c r="S15" s="106">
        <v>0.1</v>
      </c>
      <c r="T15" s="108">
        <f t="shared" ref="T15:T16" si="3">IFERROR(R15*S15,"")</f>
        <v>1172.7692307692309</v>
      </c>
      <c r="V15" s="31" t="s">
        <v>371</v>
      </c>
      <c r="W15" s="32" t="s">
        <v>372</v>
      </c>
      <c r="X15" s="32" t="s">
        <v>361</v>
      </c>
      <c r="Y15" s="32" t="s">
        <v>362</v>
      </c>
      <c r="Z15" s="32" t="s">
        <v>363</v>
      </c>
      <c r="AA15" s="120">
        <v>45658</v>
      </c>
      <c r="AB15" s="32">
        <v>12345</v>
      </c>
      <c r="AC15" s="120">
        <v>45662</v>
      </c>
      <c r="AD15" s="99" t="s">
        <v>324</v>
      </c>
      <c r="AE15" s="100">
        <f>IF(AD15="No",0,IF(AD15="Yes",AF15,""))</f>
        <v>0</v>
      </c>
      <c r="AF15" s="58">
        <v>1000</v>
      </c>
      <c r="AG15" s="32">
        <v>4</v>
      </c>
      <c r="AH15" s="101">
        <f>IFERROR((AF15-AE15)*AG15,"")</f>
        <v>4000</v>
      </c>
      <c r="AJ15" s="31" t="s">
        <v>369</v>
      </c>
      <c r="AK15" s="32" t="s">
        <v>370</v>
      </c>
      <c r="AL15" s="32" t="s">
        <v>320</v>
      </c>
      <c r="AM15" s="32" t="s">
        <v>375</v>
      </c>
      <c r="AN15" s="32" t="s">
        <v>373</v>
      </c>
      <c r="AO15" s="120">
        <v>45659</v>
      </c>
      <c r="AP15" s="32" t="s">
        <v>374</v>
      </c>
      <c r="AQ15" s="120">
        <v>45664</v>
      </c>
      <c r="AR15" s="99" t="s">
        <v>324</v>
      </c>
      <c r="AS15" s="100">
        <f>IF(AR15="No",0,IF(AR15="Yes",AT15,""))</f>
        <v>0</v>
      </c>
      <c r="AT15" s="58">
        <v>1000</v>
      </c>
      <c r="AU15" s="32">
        <v>2</v>
      </c>
      <c r="AV15" s="101">
        <f>IFERROR((AT15-AS15)*AU15,"")</f>
        <v>2000</v>
      </c>
      <c r="AX15" s="31" t="s">
        <v>383</v>
      </c>
      <c r="AY15" s="32" t="s">
        <v>375</v>
      </c>
      <c r="AZ15" s="32" t="s">
        <v>384</v>
      </c>
      <c r="BA15" s="32" t="s">
        <v>385</v>
      </c>
      <c r="BB15" s="133">
        <v>508</v>
      </c>
      <c r="BC15" s="133">
        <v>110</v>
      </c>
      <c r="BD15" s="32" t="s">
        <v>386</v>
      </c>
      <c r="BE15" s="32" t="s">
        <v>387</v>
      </c>
      <c r="BF15" s="99" t="s">
        <v>324</v>
      </c>
      <c r="BG15" s="100">
        <f>IF(BF15="No",0,IF(BF15="Yes",BH15,""))</f>
        <v>0</v>
      </c>
      <c r="BH15" s="58">
        <v>10000</v>
      </c>
      <c r="BI15" s="133">
        <v>10</v>
      </c>
      <c r="BJ15" s="101">
        <f>IFERROR(((BH15-BG15)/BI15),"")</f>
        <v>1000</v>
      </c>
    </row>
    <row r="16" spans="2:62" x14ac:dyDescent="0.25">
      <c r="B16" s="31" t="s">
        <v>37</v>
      </c>
      <c r="C16" s="32"/>
      <c r="D16" s="99"/>
      <c r="E16" s="32"/>
      <c r="F16" s="33"/>
      <c r="H16" s="81" t="s">
        <v>65</v>
      </c>
      <c r="I16" s="32"/>
      <c r="J16" s="32"/>
      <c r="K16" s="32"/>
      <c r="L16" s="32"/>
      <c r="M16" s="99"/>
      <c r="N16" s="104" t="str">
        <f t="shared" si="0"/>
        <v/>
      </c>
      <c r="O16" s="110"/>
      <c r="P16" s="105" t="str">
        <f t="shared" si="1"/>
        <v/>
      </c>
      <c r="Q16" s="106"/>
      <c r="R16" s="105" t="str">
        <f t="shared" si="2"/>
        <v/>
      </c>
      <c r="S16" s="106"/>
      <c r="T16" s="108" t="str">
        <f t="shared" si="3"/>
        <v/>
      </c>
      <c r="V16" s="31" t="s">
        <v>85</v>
      </c>
      <c r="W16" s="32"/>
      <c r="X16" s="32"/>
      <c r="Y16" s="32"/>
      <c r="Z16" s="32"/>
      <c r="AA16" s="32"/>
      <c r="AB16" s="32"/>
      <c r="AC16" s="32"/>
      <c r="AD16" s="99"/>
      <c r="AE16" s="100" t="str">
        <f t="shared" ref="AE16:AE79" si="4">IF(AD16="No",0,IF(AD16="Yes",AF16,""))</f>
        <v/>
      </c>
      <c r="AF16" s="32"/>
      <c r="AG16" s="80"/>
      <c r="AH16" s="101" t="str">
        <f t="shared" ref="AH16:AH79" si="5">IFERROR((AF16-AE16)*AG16,"")</f>
        <v/>
      </c>
      <c r="AJ16" s="31" t="s">
        <v>115</v>
      </c>
      <c r="AK16" s="32"/>
      <c r="AL16" s="32"/>
      <c r="AM16" s="32"/>
      <c r="AN16" s="32"/>
      <c r="AO16" s="120"/>
      <c r="AP16" s="32"/>
      <c r="AQ16" s="120"/>
      <c r="AR16" s="99"/>
      <c r="AS16" s="100" t="str">
        <f t="shared" ref="AS16:AS79" si="6">IF(AR16="No",0,IF(AR16="Yes",AT16,""))</f>
        <v/>
      </c>
      <c r="AT16" s="58"/>
      <c r="AU16" s="32"/>
      <c r="AV16" s="101" t="str">
        <f t="shared" ref="AV16:AV79" si="7">IFERROR((AT16-AS16)*AU16,"")</f>
        <v/>
      </c>
      <c r="AX16" s="31" t="s">
        <v>125</v>
      </c>
      <c r="AY16" s="32"/>
      <c r="AZ16" s="32"/>
      <c r="BA16" s="32"/>
      <c r="BB16" s="133"/>
      <c r="BC16" s="133"/>
      <c r="BD16" s="32"/>
      <c r="BE16" s="32"/>
      <c r="BF16" s="99"/>
      <c r="BG16" s="100" t="str">
        <f t="shared" ref="BG16:BG79" si="8">IF(BF16="No",0,IF(BF16="Yes",BH16,""))</f>
        <v/>
      </c>
      <c r="BH16" s="58"/>
      <c r="BI16" s="133"/>
      <c r="BJ16" s="101" t="str">
        <f t="shared" ref="BJ16:BJ79" si="9">IFERROR(((BH16-BG16)/BI16),"")</f>
        <v/>
      </c>
    </row>
    <row r="17" spans="2:62" x14ac:dyDescent="0.25">
      <c r="B17" s="31" t="s">
        <v>38</v>
      </c>
      <c r="C17" s="32"/>
      <c r="D17" s="99"/>
      <c r="E17" s="32"/>
      <c r="F17" s="33"/>
      <c r="H17" s="81" t="s">
        <v>66</v>
      </c>
      <c r="I17" s="32"/>
      <c r="J17" s="32"/>
      <c r="K17" s="32"/>
      <c r="L17" s="32"/>
      <c r="M17" s="99"/>
      <c r="N17" s="104" t="str">
        <f t="shared" ref="N17:N80" si="10">IF(M17="Yes", 100%,IF(M17="No","0%",""))</f>
        <v/>
      </c>
      <c r="O17" s="110"/>
      <c r="P17" s="105" t="str">
        <f t="shared" ref="P17:P80" si="11">IFERROR(IF(M17="No",(O17/2080)*1760,((O17/2080)*1760)-((O17/2080)*1760*N17)),"")</f>
        <v/>
      </c>
      <c r="Q17" s="106"/>
      <c r="R17" s="105" t="str">
        <f t="shared" ref="R17:R80" si="12">IFERROR(P17*(1+Q17),"")</f>
        <v/>
      </c>
      <c r="S17" s="106"/>
      <c r="T17" s="108" t="str">
        <f t="shared" ref="T17:T80" si="13">IFERROR(R17*S17,"")</f>
        <v/>
      </c>
      <c r="V17" s="31" t="s">
        <v>86</v>
      </c>
      <c r="W17" s="32"/>
      <c r="X17" s="32"/>
      <c r="Y17" s="32"/>
      <c r="Z17" s="32"/>
      <c r="AA17" s="32"/>
      <c r="AB17" s="32"/>
      <c r="AC17" s="32"/>
      <c r="AD17" s="99"/>
      <c r="AE17" s="100" t="str">
        <f t="shared" si="4"/>
        <v/>
      </c>
      <c r="AF17" s="32"/>
      <c r="AG17" s="80"/>
      <c r="AH17" s="101" t="str">
        <f t="shared" si="5"/>
        <v/>
      </c>
      <c r="AJ17" s="31" t="s">
        <v>116</v>
      </c>
      <c r="AK17" s="32"/>
      <c r="AL17" s="32"/>
      <c r="AM17" s="32"/>
      <c r="AN17" s="32"/>
      <c r="AO17" s="120"/>
      <c r="AP17" s="32"/>
      <c r="AQ17" s="120"/>
      <c r="AR17" s="99"/>
      <c r="AS17" s="100" t="str">
        <f t="shared" si="6"/>
        <v/>
      </c>
      <c r="AT17" s="58"/>
      <c r="AU17" s="32"/>
      <c r="AV17" s="101" t="str">
        <f t="shared" si="7"/>
        <v/>
      </c>
      <c r="AX17" s="31" t="s">
        <v>126</v>
      </c>
      <c r="AY17" s="32"/>
      <c r="AZ17" s="32"/>
      <c r="BA17" s="32"/>
      <c r="BB17" s="133"/>
      <c r="BC17" s="133"/>
      <c r="BD17" s="32"/>
      <c r="BE17" s="32"/>
      <c r="BF17" s="99"/>
      <c r="BG17" s="100" t="str">
        <f t="shared" si="8"/>
        <v/>
      </c>
      <c r="BH17" s="58"/>
      <c r="BI17" s="133"/>
      <c r="BJ17" s="101" t="str">
        <f t="shared" si="9"/>
        <v/>
      </c>
    </row>
    <row r="18" spans="2:62" x14ac:dyDescent="0.25">
      <c r="B18" s="31" t="s">
        <v>42</v>
      </c>
      <c r="C18" s="32"/>
      <c r="D18" s="99"/>
      <c r="E18" s="32"/>
      <c r="F18" s="33"/>
      <c r="H18" s="81" t="s">
        <v>67</v>
      </c>
      <c r="I18" s="32"/>
      <c r="J18" s="32"/>
      <c r="K18" s="32"/>
      <c r="L18" s="32"/>
      <c r="M18" s="99"/>
      <c r="N18" s="104" t="str">
        <f t="shared" si="10"/>
        <v/>
      </c>
      <c r="O18" s="110"/>
      <c r="P18" s="105" t="str">
        <f t="shared" si="11"/>
        <v/>
      </c>
      <c r="Q18" s="106"/>
      <c r="R18" s="105" t="str">
        <f t="shared" si="12"/>
        <v/>
      </c>
      <c r="S18" s="106"/>
      <c r="T18" s="108" t="str">
        <f t="shared" si="13"/>
        <v/>
      </c>
      <c r="V18" s="31" t="s">
        <v>87</v>
      </c>
      <c r="W18" s="32"/>
      <c r="X18" s="32"/>
      <c r="Y18" s="32"/>
      <c r="Z18" s="32"/>
      <c r="AA18" s="32"/>
      <c r="AB18" s="32"/>
      <c r="AC18" s="32"/>
      <c r="AD18" s="99"/>
      <c r="AE18" s="100" t="str">
        <f t="shared" si="4"/>
        <v/>
      </c>
      <c r="AF18" s="32"/>
      <c r="AG18" s="80"/>
      <c r="AH18" s="101" t="str">
        <f t="shared" si="5"/>
        <v/>
      </c>
      <c r="AJ18" s="31" t="s">
        <v>117</v>
      </c>
      <c r="AK18" s="32"/>
      <c r="AL18" s="32"/>
      <c r="AM18" s="32"/>
      <c r="AN18" s="32"/>
      <c r="AO18" s="120"/>
      <c r="AP18" s="32"/>
      <c r="AQ18" s="120"/>
      <c r="AR18" s="99"/>
      <c r="AS18" s="100" t="str">
        <f t="shared" si="6"/>
        <v/>
      </c>
      <c r="AT18" s="58"/>
      <c r="AU18" s="32"/>
      <c r="AV18" s="101" t="str">
        <f t="shared" si="7"/>
        <v/>
      </c>
      <c r="AX18" s="31" t="s">
        <v>127</v>
      </c>
      <c r="AY18" s="32"/>
      <c r="AZ18" s="32"/>
      <c r="BA18" s="32"/>
      <c r="BB18" s="133"/>
      <c r="BC18" s="133"/>
      <c r="BD18" s="32"/>
      <c r="BE18" s="32"/>
      <c r="BF18" s="99"/>
      <c r="BG18" s="100" t="str">
        <f t="shared" si="8"/>
        <v/>
      </c>
      <c r="BH18" s="58"/>
      <c r="BI18" s="133"/>
      <c r="BJ18" s="101" t="str">
        <f t="shared" si="9"/>
        <v/>
      </c>
    </row>
    <row r="19" spans="2:62" x14ac:dyDescent="0.25">
      <c r="B19" s="31" t="s">
        <v>43</v>
      </c>
      <c r="C19" s="32"/>
      <c r="D19" s="99"/>
      <c r="E19" s="32"/>
      <c r="F19" s="33"/>
      <c r="H19" s="81" t="s">
        <v>68</v>
      </c>
      <c r="I19" s="32"/>
      <c r="J19" s="32"/>
      <c r="K19" s="32"/>
      <c r="L19" s="32"/>
      <c r="M19" s="99"/>
      <c r="N19" s="104" t="str">
        <f t="shared" si="10"/>
        <v/>
      </c>
      <c r="O19" s="110"/>
      <c r="P19" s="105" t="str">
        <f t="shared" si="11"/>
        <v/>
      </c>
      <c r="Q19" s="106"/>
      <c r="R19" s="105" t="str">
        <f t="shared" si="12"/>
        <v/>
      </c>
      <c r="S19" s="106"/>
      <c r="T19" s="108" t="str">
        <f t="shared" si="13"/>
        <v/>
      </c>
      <c r="V19" s="31" t="s">
        <v>88</v>
      </c>
      <c r="W19" s="32"/>
      <c r="X19" s="32"/>
      <c r="Y19" s="32"/>
      <c r="Z19" s="32"/>
      <c r="AA19" s="32"/>
      <c r="AB19" s="32"/>
      <c r="AC19" s="32"/>
      <c r="AD19" s="99"/>
      <c r="AE19" s="100" t="str">
        <f t="shared" si="4"/>
        <v/>
      </c>
      <c r="AF19" s="32"/>
      <c r="AG19" s="80"/>
      <c r="AH19" s="101" t="str">
        <f t="shared" si="5"/>
        <v/>
      </c>
      <c r="AJ19" s="31" t="s">
        <v>118</v>
      </c>
      <c r="AK19" s="32"/>
      <c r="AL19" s="32"/>
      <c r="AM19" s="32"/>
      <c r="AN19" s="32"/>
      <c r="AO19" s="120"/>
      <c r="AP19" s="32"/>
      <c r="AQ19" s="120"/>
      <c r="AR19" s="99"/>
      <c r="AS19" s="100" t="str">
        <f t="shared" si="6"/>
        <v/>
      </c>
      <c r="AT19" s="58"/>
      <c r="AU19" s="32"/>
      <c r="AV19" s="101" t="str">
        <f t="shared" si="7"/>
        <v/>
      </c>
      <c r="AX19" s="31" t="s">
        <v>128</v>
      </c>
      <c r="AY19" s="32"/>
      <c r="AZ19" s="32"/>
      <c r="BA19" s="32"/>
      <c r="BB19" s="133"/>
      <c r="BC19" s="133"/>
      <c r="BD19" s="32"/>
      <c r="BE19" s="32"/>
      <c r="BF19" s="99"/>
      <c r="BG19" s="100" t="str">
        <f t="shared" si="8"/>
        <v/>
      </c>
      <c r="BH19" s="58"/>
      <c r="BI19" s="133"/>
      <c r="BJ19" s="101" t="str">
        <f t="shared" si="9"/>
        <v/>
      </c>
    </row>
    <row r="20" spans="2:62" x14ac:dyDescent="0.25">
      <c r="B20" s="31" t="s">
        <v>44</v>
      </c>
      <c r="C20" s="32"/>
      <c r="D20" s="99"/>
      <c r="E20" s="32"/>
      <c r="F20" s="33"/>
      <c r="H20" s="81" t="s">
        <v>69</v>
      </c>
      <c r="I20" s="32"/>
      <c r="J20" s="32"/>
      <c r="K20" s="32"/>
      <c r="L20" s="32"/>
      <c r="M20" s="99"/>
      <c r="N20" s="104" t="str">
        <f t="shared" si="10"/>
        <v/>
      </c>
      <c r="O20" s="110"/>
      <c r="P20" s="105" t="str">
        <f t="shared" si="11"/>
        <v/>
      </c>
      <c r="Q20" s="106"/>
      <c r="R20" s="105" t="str">
        <f t="shared" si="12"/>
        <v/>
      </c>
      <c r="S20" s="106"/>
      <c r="T20" s="108" t="str">
        <f t="shared" si="13"/>
        <v/>
      </c>
      <c r="V20" s="31" t="s">
        <v>89</v>
      </c>
      <c r="W20" s="32"/>
      <c r="X20" s="32"/>
      <c r="Y20" s="32"/>
      <c r="Z20" s="32"/>
      <c r="AA20" s="32"/>
      <c r="AB20" s="32"/>
      <c r="AC20" s="32"/>
      <c r="AD20" s="99"/>
      <c r="AE20" s="100" t="str">
        <f t="shared" si="4"/>
        <v/>
      </c>
      <c r="AF20" s="32"/>
      <c r="AG20" s="80"/>
      <c r="AH20" s="101" t="str">
        <f t="shared" si="5"/>
        <v/>
      </c>
      <c r="AJ20" s="31" t="s">
        <v>119</v>
      </c>
      <c r="AK20" s="32"/>
      <c r="AL20" s="32"/>
      <c r="AM20" s="32"/>
      <c r="AN20" s="32"/>
      <c r="AO20" s="120"/>
      <c r="AP20" s="32"/>
      <c r="AQ20" s="120"/>
      <c r="AR20" s="99"/>
      <c r="AS20" s="100" t="str">
        <f t="shared" si="6"/>
        <v/>
      </c>
      <c r="AT20" s="58"/>
      <c r="AU20" s="32"/>
      <c r="AV20" s="101" t="str">
        <f t="shared" si="7"/>
        <v/>
      </c>
      <c r="AX20" s="31" t="s">
        <v>178</v>
      </c>
      <c r="AY20" s="32"/>
      <c r="AZ20" s="32"/>
      <c r="BA20" s="32"/>
      <c r="BB20" s="133"/>
      <c r="BC20" s="133"/>
      <c r="BD20" s="32"/>
      <c r="BE20" s="32"/>
      <c r="BF20" s="99"/>
      <c r="BG20" s="100" t="str">
        <f t="shared" si="8"/>
        <v/>
      </c>
      <c r="BH20" s="58"/>
      <c r="BI20" s="133"/>
      <c r="BJ20" s="101" t="str">
        <f t="shared" si="9"/>
        <v/>
      </c>
    </row>
    <row r="21" spans="2:62" x14ac:dyDescent="0.25">
      <c r="B21" s="31" t="s">
        <v>45</v>
      </c>
      <c r="C21" s="32"/>
      <c r="D21" s="99"/>
      <c r="E21" s="32"/>
      <c r="F21" s="33"/>
      <c r="H21" s="81" t="s">
        <v>70</v>
      </c>
      <c r="I21" s="32"/>
      <c r="J21" s="32"/>
      <c r="K21" s="32"/>
      <c r="L21" s="32"/>
      <c r="M21" s="99"/>
      <c r="N21" s="104" t="str">
        <f t="shared" si="10"/>
        <v/>
      </c>
      <c r="O21" s="110"/>
      <c r="P21" s="105" t="str">
        <f t="shared" si="11"/>
        <v/>
      </c>
      <c r="Q21" s="106"/>
      <c r="R21" s="105" t="str">
        <f t="shared" si="12"/>
        <v/>
      </c>
      <c r="S21" s="106"/>
      <c r="T21" s="108" t="str">
        <f t="shared" si="13"/>
        <v/>
      </c>
      <c r="V21" s="31" t="s">
        <v>90</v>
      </c>
      <c r="W21" s="32"/>
      <c r="X21" s="32"/>
      <c r="Y21" s="32"/>
      <c r="Z21" s="32"/>
      <c r="AA21" s="32"/>
      <c r="AB21" s="32"/>
      <c r="AC21" s="32"/>
      <c r="AD21" s="99"/>
      <c r="AE21" s="100" t="str">
        <f t="shared" si="4"/>
        <v/>
      </c>
      <c r="AF21" s="32"/>
      <c r="AG21" s="80"/>
      <c r="AH21" s="101" t="str">
        <f t="shared" si="5"/>
        <v/>
      </c>
      <c r="AJ21" s="31" t="s">
        <v>120</v>
      </c>
      <c r="AK21" s="32"/>
      <c r="AL21" s="32"/>
      <c r="AM21" s="32"/>
      <c r="AN21" s="32"/>
      <c r="AO21" s="120"/>
      <c r="AP21" s="32"/>
      <c r="AQ21" s="120"/>
      <c r="AR21" s="99"/>
      <c r="AS21" s="100" t="str">
        <f t="shared" si="6"/>
        <v/>
      </c>
      <c r="AT21" s="58"/>
      <c r="AU21" s="32"/>
      <c r="AV21" s="101" t="str">
        <f t="shared" si="7"/>
        <v/>
      </c>
      <c r="AX21" s="31" t="s">
        <v>179</v>
      </c>
      <c r="AY21" s="32"/>
      <c r="AZ21" s="32"/>
      <c r="BA21" s="32"/>
      <c r="BB21" s="133"/>
      <c r="BC21" s="133"/>
      <c r="BD21" s="32"/>
      <c r="BE21" s="32"/>
      <c r="BF21" s="99"/>
      <c r="BG21" s="100" t="str">
        <f t="shared" si="8"/>
        <v/>
      </c>
      <c r="BH21" s="58"/>
      <c r="BI21" s="133"/>
      <c r="BJ21" s="101" t="str">
        <f t="shared" si="9"/>
        <v/>
      </c>
    </row>
    <row r="22" spans="2:62" x14ac:dyDescent="0.25">
      <c r="B22" s="31" t="s">
        <v>46</v>
      </c>
      <c r="C22" s="32"/>
      <c r="D22" s="99"/>
      <c r="E22" s="32"/>
      <c r="F22" s="33"/>
      <c r="H22" s="81" t="s">
        <v>71</v>
      </c>
      <c r="I22" s="32"/>
      <c r="J22" s="32"/>
      <c r="K22" s="32"/>
      <c r="L22" s="32"/>
      <c r="M22" s="99"/>
      <c r="N22" s="104" t="str">
        <f t="shared" si="10"/>
        <v/>
      </c>
      <c r="O22" s="110"/>
      <c r="P22" s="105" t="str">
        <f t="shared" si="11"/>
        <v/>
      </c>
      <c r="Q22" s="106"/>
      <c r="R22" s="105" t="str">
        <f t="shared" si="12"/>
        <v/>
      </c>
      <c r="S22" s="106"/>
      <c r="T22" s="108" t="str">
        <f t="shared" si="13"/>
        <v/>
      </c>
      <c r="V22" s="31" t="s">
        <v>91</v>
      </c>
      <c r="W22" s="32"/>
      <c r="X22" s="32"/>
      <c r="Y22" s="32"/>
      <c r="Z22" s="32"/>
      <c r="AA22" s="32"/>
      <c r="AB22" s="32"/>
      <c r="AC22" s="32"/>
      <c r="AD22" s="99"/>
      <c r="AE22" s="100" t="str">
        <f t="shared" si="4"/>
        <v/>
      </c>
      <c r="AF22" s="32"/>
      <c r="AG22" s="80"/>
      <c r="AH22" s="101" t="str">
        <f t="shared" si="5"/>
        <v/>
      </c>
      <c r="AJ22" s="31" t="s">
        <v>121</v>
      </c>
      <c r="AK22" s="32"/>
      <c r="AL22" s="32"/>
      <c r="AM22" s="32"/>
      <c r="AN22" s="32"/>
      <c r="AO22" s="120"/>
      <c r="AP22" s="32"/>
      <c r="AQ22" s="120"/>
      <c r="AR22" s="99"/>
      <c r="AS22" s="100" t="str">
        <f t="shared" si="6"/>
        <v/>
      </c>
      <c r="AT22" s="58"/>
      <c r="AU22" s="32"/>
      <c r="AV22" s="101" t="str">
        <f t="shared" si="7"/>
        <v/>
      </c>
      <c r="AX22" s="31" t="s">
        <v>180</v>
      </c>
      <c r="AY22" s="32"/>
      <c r="AZ22" s="32"/>
      <c r="BA22" s="32"/>
      <c r="BB22" s="133"/>
      <c r="BC22" s="133"/>
      <c r="BD22" s="32"/>
      <c r="BE22" s="32"/>
      <c r="BF22" s="99"/>
      <c r="BG22" s="100" t="str">
        <f t="shared" si="8"/>
        <v/>
      </c>
      <c r="BH22" s="58"/>
      <c r="BI22" s="133"/>
      <c r="BJ22" s="101" t="str">
        <f t="shared" si="9"/>
        <v/>
      </c>
    </row>
    <row r="23" spans="2:62" x14ac:dyDescent="0.25">
      <c r="B23" s="31" t="s">
        <v>47</v>
      </c>
      <c r="C23" s="32"/>
      <c r="D23" s="99"/>
      <c r="E23" s="32"/>
      <c r="F23" s="33"/>
      <c r="H23" s="81" t="s">
        <v>72</v>
      </c>
      <c r="I23" s="32"/>
      <c r="J23" s="32"/>
      <c r="K23" s="32"/>
      <c r="L23" s="32"/>
      <c r="M23" s="99"/>
      <c r="N23" s="104" t="str">
        <f t="shared" si="10"/>
        <v/>
      </c>
      <c r="O23" s="110"/>
      <c r="P23" s="105" t="str">
        <f t="shared" si="11"/>
        <v/>
      </c>
      <c r="Q23" s="106"/>
      <c r="R23" s="105" t="str">
        <f t="shared" si="12"/>
        <v/>
      </c>
      <c r="S23" s="106"/>
      <c r="T23" s="108" t="str">
        <f t="shared" si="13"/>
        <v/>
      </c>
      <c r="V23" s="31" t="s">
        <v>92</v>
      </c>
      <c r="W23" s="32"/>
      <c r="X23" s="32"/>
      <c r="Y23" s="32"/>
      <c r="Z23" s="32"/>
      <c r="AA23" s="32"/>
      <c r="AB23" s="32"/>
      <c r="AC23" s="32"/>
      <c r="AD23" s="99"/>
      <c r="AE23" s="100" t="str">
        <f t="shared" si="4"/>
        <v/>
      </c>
      <c r="AF23" s="32"/>
      <c r="AG23" s="80"/>
      <c r="AH23" s="101" t="str">
        <f t="shared" si="5"/>
        <v/>
      </c>
      <c r="AJ23" s="31" t="s">
        <v>122</v>
      </c>
      <c r="AK23" s="32"/>
      <c r="AL23" s="32"/>
      <c r="AM23" s="32"/>
      <c r="AN23" s="32"/>
      <c r="AO23" s="120"/>
      <c r="AP23" s="32"/>
      <c r="AQ23" s="120"/>
      <c r="AR23" s="99"/>
      <c r="AS23" s="100" t="str">
        <f t="shared" si="6"/>
        <v/>
      </c>
      <c r="AT23" s="58"/>
      <c r="AU23" s="32"/>
      <c r="AV23" s="101" t="str">
        <f t="shared" si="7"/>
        <v/>
      </c>
      <c r="AX23" s="31" t="s">
        <v>181</v>
      </c>
      <c r="AY23" s="32"/>
      <c r="AZ23" s="32"/>
      <c r="BA23" s="32"/>
      <c r="BB23" s="133"/>
      <c r="BC23" s="133"/>
      <c r="BD23" s="32"/>
      <c r="BE23" s="32"/>
      <c r="BF23" s="99"/>
      <c r="BG23" s="100" t="str">
        <f t="shared" si="8"/>
        <v/>
      </c>
      <c r="BH23" s="58"/>
      <c r="BI23" s="133"/>
      <c r="BJ23" s="101" t="str">
        <f t="shared" si="9"/>
        <v/>
      </c>
    </row>
    <row r="24" spans="2:62" x14ac:dyDescent="0.25">
      <c r="B24" s="31" t="s">
        <v>48</v>
      </c>
      <c r="C24" s="32"/>
      <c r="D24" s="99"/>
      <c r="E24" s="32"/>
      <c r="F24" s="33"/>
      <c r="H24" s="81" t="s">
        <v>73</v>
      </c>
      <c r="I24" s="32"/>
      <c r="J24" s="32"/>
      <c r="K24" s="32"/>
      <c r="L24" s="32"/>
      <c r="M24" s="99"/>
      <c r="N24" s="104" t="str">
        <f t="shared" si="10"/>
        <v/>
      </c>
      <c r="O24" s="110"/>
      <c r="P24" s="105" t="str">
        <f t="shared" si="11"/>
        <v/>
      </c>
      <c r="Q24" s="106"/>
      <c r="R24" s="105" t="str">
        <f t="shared" si="12"/>
        <v/>
      </c>
      <c r="S24" s="106"/>
      <c r="T24" s="108" t="str">
        <f t="shared" si="13"/>
        <v/>
      </c>
      <c r="V24" s="31" t="s">
        <v>93</v>
      </c>
      <c r="W24" s="32"/>
      <c r="X24" s="32"/>
      <c r="Y24" s="32"/>
      <c r="Z24" s="32"/>
      <c r="AA24" s="32"/>
      <c r="AB24" s="32"/>
      <c r="AC24" s="32"/>
      <c r="AD24" s="99"/>
      <c r="AE24" s="100" t="str">
        <f t="shared" si="4"/>
        <v/>
      </c>
      <c r="AF24" s="32"/>
      <c r="AG24" s="80"/>
      <c r="AH24" s="101" t="str">
        <f t="shared" si="5"/>
        <v/>
      </c>
      <c r="AJ24" s="31" t="s">
        <v>123</v>
      </c>
      <c r="AK24" s="32"/>
      <c r="AL24" s="32"/>
      <c r="AM24" s="32"/>
      <c r="AN24" s="32"/>
      <c r="AO24" s="120"/>
      <c r="AP24" s="32"/>
      <c r="AQ24" s="120"/>
      <c r="AR24" s="99"/>
      <c r="AS24" s="100" t="str">
        <f t="shared" si="6"/>
        <v/>
      </c>
      <c r="AT24" s="58"/>
      <c r="AU24" s="32"/>
      <c r="AV24" s="101" t="str">
        <f t="shared" si="7"/>
        <v/>
      </c>
      <c r="AX24" s="31" t="s">
        <v>182</v>
      </c>
      <c r="AY24" s="32"/>
      <c r="AZ24" s="32"/>
      <c r="BA24" s="32"/>
      <c r="BB24" s="133"/>
      <c r="BC24" s="133"/>
      <c r="BD24" s="32"/>
      <c r="BE24" s="32"/>
      <c r="BF24" s="99"/>
      <c r="BG24" s="100" t="str">
        <f t="shared" si="8"/>
        <v/>
      </c>
      <c r="BH24" s="58"/>
      <c r="BI24" s="133"/>
      <c r="BJ24" s="101" t="str">
        <f t="shared" si="9"/>
        <v/>
      </c>
    </row>
    <row r="25" spans="2:62" x14ac:dyDescent="0.25">
      <c r="B25" s="31" t="s">
        <v>49</v>
      </c>
      <c r="C25" s="32"/>
      <c r="D25" s="99"/>
      <c r="E25" s="32"/>
      <c r="F25" s="33"/>
      <c r="H25" s="81" t="s">
        <v>74</v>
      </c>
      <c r="I25" s="32"/>
      <c r="J25" s="32"/>
      <c r="K25" s="32"/>
      <c r="L25" s="32"/>
      <c r="M25" s="99"/>
      <c r="N25" s="104" t="str">
        <f t="shared" si="10"/>
        <v/>
      </c>
      <c r="O25" s="110"/>
      <c r="P25" s="105" t="str">
        <f t="shared" si="11"/>
        <v/>
      </c>
      <c r="Q25" s="106"/>
      <c r="R25" s="105" t="str">
        <f t="shared" si="12"/>
        <v/>
      </c>
      <c r="S25" s="106"/>
      <c r="T25" s="108" t="str">
        <f t="shared" si="13"/>
        <v/>
      </c>
      <c r="V25" s="31" t="s">
        <v>94</v>
      </c>
      <c r="W25" s="32"/>
      <c r="X25" s="32"/>
      <c r="Y25" s="32"/>
      <c r="Z25" s="32"/>
      <c r="AA25" s="32"/>
      <c r="AB25" s="32"/>
      <c r="AC25" s="32"/>
      <c r="AD25" s="99"/>
      <c r="AE25" s="100" t="str">
        <f t="shared" si="4"/>
        <v/>
      </c>
      <c r="AF25" s="32"/>
      <c r="AG25" s="80"/>
      <c r="AH25" s="101" t="str">
        <f t="shared" si="5"/>
        <v/>
      </c>
      <c r="AJ25" s="31" t="s">
        <v>155</v>
      </c>
      <c r="AK25" s="32"/>
      <c r="AL25" s="32"/>
      <c r="AM25" s="32"/>
      <c r="AN25" s="32"/>
      <c r="AO25" s="120"/>
      <c r="AP25" s="32"/>
      <c r="AQ25" s="120"/>
      <c r="AR25" s="99"/>
      <c r="AS25" s="100" t="str">
        <f t="shared" si="6"/>
        <v/>
      </c>
      <c r="AT25" s="58"/>
      <c r="AU25" s="32"/>
      <c r="AV25" s="101" t="str">
        <f t="shared" si="7"/>
        <v/>
      </c>
      <c r="AX25" s="31" t="s">
        <v>183</v>
      </c>
      <c r="AY25" s="32"/>
      <c r="AZ25" s="32"/>
      <c r="BA25" s="32"/>
      <c r="BB25" s="133"/>
      <c r="BC25" s="133"/>
      <c r="BD25" s="32"/>
      <c r="BE25" s="32"/>
      <c r="BF25" s="99"/>
      <c r="BG25" s="100" t="str">
        <f t="shared" si="8"/>
        <v/>
      </c>
      <c r="BH25" s="58"/>
      <c r="BI25" s="133"/>
      <c r="BJ25" s="101" t="str">
        <f t="shared" si="9"/>
        <v/>
      </c>
    </row>
    <row r="26" spans="2:62" x14ac:dyDescent="0.25">
      <c r="B26" s="31" t="s">
        <v>50</v>
      </c>
      <c r="C26" s="32"/>
      <c r="D26" s="99"/>
      <c r="E26" s="32"/>
      <c r="F26" s="33"/>
      <c r="H26" s="81" t="s">
        <v>75</v>
      </c>
      <c r="I26" s="32"/>
      <c r="J26" s="32"/>
      <c r="K26" s="32"/>
      <c r="L26" s="32"/>
      <c r="M26" s="99"/>
      <c r="N26" s="104" t="str">
        <f t="shared" si="10"/>
        <v/>
      </c>
      <c r="O26" s="110"/>
      <c r="P26" s="105" t="str">
        <f t="shared" si="11"/>
        <v/>
      </c>
      <c r="Q26" s="106"/>
      <c r="R26" s="105" t="str">
        <f t="shared" si="12"/>
        <v/>
      </c>
      <c r="S26" s="106"/>
      <c r="T26" s="108" t="str">
        <f t="shared" si="13"/>
        <v/>
      </c>
      <c r="V26" s="31" t="s">
        <v>95</v>
      </c>
      <c r="W26" s="32"/>
      <c r="X26" s="32"/>
      <c r="Y26" s="32"/>
      <c r="Z26" s="32"/>
      <c r="AA26" s="32"/>
      <c r="AB26" s="32"/>
      <c r="AC26" s="32"/>
      <c r="AD26" s="99"/>
      <c r="AE26" s="100" t="str">
        <f t="shared" si="4"/>
        <v/>
      </c>
      <c r="AF26" s="32"/>
      <c r="AG26" s="80"/>
      <c r="AH26" s="101" t="str">
        <f t="shared" si="5"/>
        <v/>
      </c>
      <c r="AJ26" s="31" t="s">
        <v>156</v>
      </c>
      <c r="AK26" s="32"/>
      <c r="AL26" s="32"/>
      <c r="AM26" s="32"/>
      <c r="AN26" s="32"/>
      <c r="AO26" s="120"/>
      <c r="AP26" s="32"/>
      <c r="AQ26" s="120"/>
      <c r="AR26" s="99"/>
      <c r="AS26" s="100" t="str">
        <f t="shared" si="6"/>
        <v/>
      </c>
      <c r="AT26" s="58"/>
      <c r="AU26" s="32"/>
      <c r="AV26" s="101" t="str">
        <f t="shared" si="7"/>
        <v/>
      </c>
      <c r="AX26" s="31" t="s">
        <v>184</v>
      </c>
      <c r="AY26" s="32"/>
      <c r="AZ26" s="32"/>
      <c r="BA26" s="32"/>
      <c r="BB26" s="133"/>
      <c r="BC26" s="133"/>
      <c r="BD26" s="32"/>
      <c r="BE26" s="32"/>
      <c r="BF26" s="99"/>
      <c r="BG26" s="100" t="str">
        <f t="shared" si="8"/>
        <v/>
      </c>
      <c r="BH26" s="58"/>
      <c r="BI26" s="133"/>
      <c r="BJ26" s="101" t="str">
        <f t="shared" si="9"/>
        <v/>
      </c>
    </row>
    <row r="27" spans="2:62" x14ac:dyDescent="0.25">
      <c r="B27" s="31" t="s">
        <v>51</v>
      </c>
      <c r="C27" s="32"/>
      <c r="D27" s="99"/>
      <c r="E27" s="32"/>
      <c r="F27" s="33"/>
      <c r="H27" s="81" t="s">
        <v>76</v>
      </c>
      <c r="I27" s="32"/>
      <c r="J27" s="32"/>
      <c r="K27" s="32"/>
      <c r="L27" s="32"/>
      <c r="M27" s="99"/>
      <c r="N27" s="104" t="str">
        <f t="shared" si="10"/>
        <v/>
      </c>
      <c r="O27" s="110"/>
      <c r="P27" s="105" t="str">
        <f t="shared" si="11"/>
        <v/>
      </c>
      <c r="Q27" s="106"/>
      <c r="R27" s="105" t="str">
        <f t="shared" si="12"/>
        <v/>
      </c>
      <c r="S27" s="106"/>
      <c r="T27" s="108" t="str">
        <f t="shared" si="13"/>
        <v/>
      </c>
      <c r="V27" s="31" t="s">
        <v>96</v>
      </c>
      <c r="W27" s="32"/>
      <c r="X27" s="32"/>
      <c r="Y27" s="32"/>
      <c r="Z27" s="32"/>
      <c r="AA27" s="32"/>
      <c r="AB27" s="32"/>
      <c r="AC27" s="32"/>
      <c r="AD27" s="99"/>
      <c r="AE27" s="100" t="str">
        <f t="shared" si="4"/>
        <v/>
      </c>
      <c r="AF27" s="32"/>
      <c r="AG27" s="80"/>
      <c r="AH27" s="101" t="str">
        <f t="shared" si="5"/>
        <v/>
      </c>
      <c r="AJ27" s="31" t="s">
        <v>157</v>
      </c>
      <c r="AK27" s="32"/>
      <c r="AL27" s="32"/>
      <c r="AM27" s="32"/>
      <c r="AN27" s="32"/>
      <c r="AO27" s="120"/>
      <c r="AP27" s="32"/>
      <c r="AQ27" s="120"/>
      <c r="AR27" s="99"/>
      <c r="AS27" s="100" t="str">
        <f t="shared" si="6"/>
        <v/>
      </c>
      <c r="AT27" s="58"/>
      <c r="AU27" s="32"/>
      <c r="AV27" s="101" t="str">
        <f t="shared" si="7"/>
        <v/>
      </c>
      <c r="AX27" s="31" t="s">
        <v>185</v>
      </c>
      <c r="AY27" s="32"/>
      <c r="AZ27" s="32"/>
      <c r="BA27" s="32"/>
      <c r="BB27" s="133"/>
      <c r="BC27" s="133"/>
      <c r="BD27" s="32"/>
      <c r="BE27" s="32"/>
      <c r="BF27" s="99"/>
      <c r="BG27" s="100" t="str">
        <f t="shared" si="8"/>
        <v/>
      </c>
      <c r="BH27" s="58"/>
      <c r="BI27" s="133"/>
      <c r="BJ27" s="101" t="str">
        <f t="shared" si="9"/>
        <v/>
      </c>
    </row>
    <row r="28" spans="2:62" x14ac:dyDescent="0.25">
      <c r="B28" s="31" t="s">
        <v>52</v>
      </c>
      <c r="C28" s="32"/>
      <c r="D28" s="99"/>
      <c r="E28" s="32"/>
      <c r="F28" s="33"/>
      <c r="H28" s="81" t="s">
        <v>77</v>
      </c>
      <c r="I28" s="32"/>
      <c r="J28" s="32"/>
      <c r="K28" s="32"/>
      <c r="L28" s="32"/>
      <c r="M28" s="99"/>
      <c r="N28" s="104" t="str">
        <f t="shared" si="10"/>
        <v/>
      </c>
      <c r="O28" s="110"/>
      <c r="P28" s="105" t="str">
        <f t="shared" si="11"/>
        <v/>
      </c>
      <c r="Q28" s="106"/>
      <c r="R28" s="105" t="str">
        <f t="shared" si="12"/>
        <v/>
      </c>
      <c r="S28" s="106"/>
      <c r="T28" s="108" t="str">
        <f t="shared" si="13"/>
        <v/>
      </c>
      <c r="V28" s="31" t="s">
        <v>97</v>
      </c>
      <c r="W28" s="32"/>
      <c r="X28" s="32"/>
      <c r="Y28" s="32"/>
      <c r="Z28" s="32"/>
      <c r="AA28" s="32"/>
      <c r="AB28" s="32"/>
      <c r="AC28" s="32"/>
      <c r="AD28" s="99"/>
      <c r="AE28" s="100" t="str">
        <f t="shared" si="4"/>
        <v/>
      </c>
      <c r="AF28" s="32"/>
      <c r="AG28" s="80"/>
      <c r="AH28" s="101" t="str">
        <f t="shared" si="5"/>
        <v/>
      </c>
      <c r="AJ28" s="31" t="s">
        <v>158</v>
      </c>
      <c r="AK28" s="32"/>
      <c r="AL28" s="32"/>
      <c r="AM28" s="32"/>
      <c r="AN28" s="32"/>
      <c r="AO28" s="120"/>
      <c r="AP28" s="32"/>
      <c r="AQ28" s="120"/>
      <c r="AR28" s="99"/>
      <c r="AS28" s="100" t="str">
        <f t="shared" si="6"/>
        <v/>
      </c>
      <c r="AT28" s="58"/>
      <c r="AU28" s="32"/>
      <c r="AV28" s="101" t="str">
        <f t="shared" si="7"/>
        <v/>
      </c>
      <c r="AX28" s="31" t="s">
        <v>186</v>
      </c>
      <c r="AY28" s="32"/>
      <c r="AZ28" s="32"/>
      <c r="BA28" s="32"/>
      <c r="BB28" s="133"/>
      <c r="BC28" s="133"/>
      <c r="BD28" s="32"/>
      <c r="BE28" s="32"/>
      <c r="BF28" s="99"/>
      <c r="BG28" s="100" t="str">
        <f t="shared" si="8"/>
        <v/>
      </c>
      <c r="BH28" s="58"/>
      <c r="BI28" s="133"/>
      <c r="BJ28" s="101" t="str">
        <f t="shared" si="9"/>
        <v/>
      </c>
    </row>
    <row r="29" spans="2:62" x14ac:dyDescent="0.25">
      <c r="B29" s="57" t="s">
        <v>53</v>
      </c>
      <c r="C29" s="32"/>
      <c r="D29" s="99"/>
      <c r="E29" s="32"/>
      <c r="F29" s="33"/>
      <c r="H29" s="81" t="s">
        <v>78</v>
      </c>
      <c r="I29" s="32"/>
      <c r="J29" s="32"/>
      <c r="K29" s="32"/>
      <c r="L29" s="32"/>
      <c r="M29" s="99"/>
      <c r="N29" s="104" t="str">
        <f t="shared" si="10"/>
        <v/>
      </c>
      <c r="O29" s="110"/>
      <c r="P29" s="105" t="str">
        <f t="shared" si="11"/>
        <v/>
      </c>
      <c r="Q29" s="106"/>
      <c r="R29" s="105" t="str">
        <f t="shared" si="12"/>
        <v/>
      </c>
      <c r="S29" s="106"/>
      <c r="T29" s="108" t="str">
        <f t="shared" si="13"/>
        <v/>
      </c>
      <c r="V29" s="31" t="s">
        <v>98</v>
      </c>
      <c r="W29" s="32"/>
      <c r="X29" s="32"/>
      <c r="Y29" s="32"/>
      <c r="Z29" s="32"/>
      <c r="AA29" s="32"/>
      <c r="AB29" s="32"/>
      <c r="AC29" s="32"/>
      <c r="AD29" s="99"/>
      <c r="AE29" s="100" t="str">
        <f t="shared" si="4"/>
        <v/>
      </c>
      <c r="AF29" s="32"/>
      <c r="AG29" s="80"/>
      <c r="AH29" s="101" t="str">
        <f t="shared" si="5"/>
        <v/>
      </c>
      <c r="AJ29" s="31" t="s">
        <v>159</v>
      </c>
      <c r="AK29" s="32"/>
      <c r="AL29" s="32"/>
      <c r="AM29" s="32"/>
      <c r="AN29" s="32"/>
      <c r="AO29" s="120"/>
      <c r="AP29" s="32"/>
      <c r="AQ29" s="120"/>
      <c r="AR29" s="99"/>
      <c r="AS29" s="100" t="str">
        <f t="shared" si="6"/>
        <v/>
      </c>
      <c r="AT29" s="58"/>
      <c r="AU29" s="32"/>
      <c r="AV29" s="101" t="str">
        <f t="shared" si="7"/>
        <v/>
      </c>
      <c r="AX29" s="31" t="s">
        <v>187</v>
      </c>
      <c r="AY29" s="32"/>
      <c r="AZ29" s="32"/>
      <c r="BA29" s="32"/>
      <c r="BB29" s="133"/>
      <c r="BC29" s="133"/>
      <c r="BD29" s="32"/>
      <c r="BE29" s="32"/>
      <c r="BF29" s="99"/>
      <c r="BG29" s="100" t="str">
        <f t="shared" si="8"/>
        <v/>
      </c>
      <c r="BH29" s="58"/>
      <c r="BI29" s="133"/>
      <c r="BJ29" s="101" t="str">
        <f t="shared" si="9"/>
        <v/>
      </c>
    </row>
    <row r="30" spans="2:62" x14ac:dyDescent="0.25">
      <c r="B30" s="31" t="s">
        <v>259</v>
      </c>
      <c r="C30" s="32"/>
      <c r="D30" s="99"/>
      <c r="E30" s="32"/>
      <c r="F30" s="33"/>
      <c r="H30" s="81" t="s">
        <v>206</v>
      </c>
      <c r="I30" s="32"/>
      <c r="J30" s="32"/>
      <c r="K30" s="32"/>
      <c r="L30" s="32"/>
      <c r="M30" s="99"/>
      <c r="N30" s="104" t="str">
        <f t="shared" si="10"/>
        <v/>
      </c>
      <c r="O30" s="110"/>
      <c r="P30" s="105" t="str">
        <f t="shared" si="11"/>
        <v/>
      </c>
      <c r="Q30" s="106"/>
      <c r="R30" s="105" t="str">
        <f t="shared" si="12"/>
        <v/>
      </c>
      <c r="S30" s="106"/>
      <c r="T30" s="108" t="str">
        <f t="shared" si="13"/>
        <v/>
      </c>
      <c r="V30" s="31" t="s">
        <v>99</v>
      </c>
      <c r="W30" s="32"/>
      <c r="X30" s="32"/>
      <c r="Y30" s="32"/>
      <c r="Z30" s="32"/>
      <c r="AA30" s="32"/>
      <c r="AB30" s="32"/>
      <c r="AC30" s="32"/>
      <c r="AD30" s="99"/>
      <c r="AE30" s="100" t="str">
        <f t="shared" si="4"/>
        <v/>
      </c>
      <c r="AF30" s="32"/>
      <c r="AG30" s="80"/>
      <c r="AH30" s="101" t="str">
        <f t="shared" si="5"/>
        <v/>
      </c>
      <c r="AJ30" s="31" t="s">
        <v>160</v>
      </c>
      <c r="AK30" s="32"/>
      <c r="AL30" s="32"/>
      <c r="AM30" s="32"/>
      <c r="AN30" s="32"/>
      <c r="AO30" s="120"/>
      <c r="AP30" s="32"/>
      <c r="AQ30" s="120"/>
      <c r="AR30" s="99"/>
      <c r="AS30" s="100" t="str">
        <f t="shared" si="6"/>
        <v/>
      </c>
      <c r="AT30" s="58"/>
      <c r="AU30" s="32"/>
      <c r="AV30" s="101" t="str">
        <f t="shared" si="7"/>
        <v/>
      </c>
      <c r="AX30" s="31" t="s">
        <v>188</v>
      </c>
      <c r="AY30" s="32"/>
      <c r="AZ30" s="32"/>
      <c r="BA30" s="32"/>
      <c r="BB30" s="133"/>
      <c r="BC30" s="133"/>
      <c r="BD30" s="32"/>
      <c r="BE30" s="32"/>
      <c r="BF30" s="99"/>
      <c r="BG30" s="100" t="str">
        <f t="shared" si="8"/>
        <v/>
      </c>
      <c r="BH30" s="58"/>
      <c r="BI30" s="133"/>
      <c r="BJ30" s="101" t="str">
        <f t="shared" si="9"/>
        <v/>
      </c>
    </row>
    <row r="31" spans="2:62" x14ac:dyDescent="0.25">
      <c r="B31" s="31" t="s">
        <v>260</v>
      </c>
      <c r="C31" s="32"/>
      <c r="D31" s="99"/>
      <c r="E31" s="32"/>
      <c r="F31" s="33"/>
      <c r="H31" s="81" t="s">
        <v>207</v>
      </c>
      <c r="I31" s="32"/>
      <c r="J31" s="32"/>
      <c r="K31" s="32"/>
      <c r="L31" s="32"/>
      <c r="M31" s="99"/>
      <c r="N31" s="104" t="str">
        <f t="shared" si="10"/>
        <v/>
      </c>
      <c r="O31" s="110"/>
      <c r="P31" s="105" t="str">
        <f t="shared" si="11"/>
        <v/>
      </c>
      <c r="Q31" s="106"/>
      <c r="R31" s="105" t="str">
        <f t="shared" si="12"/>
        <v/>
      </c>
      <c r="S31" s="106"/>
      <c r="T31" s="108" t="str">
        <f t="shared" si="13"/>
        <v/>
      </c>
      <c r="V31" s="31" t="s">
        <v>100</v>
      </c>
      <c r="W31" s="32"/>
      <c r="X31" s="32"/>
      <c r="Y31" s="32"/>
      <c r="Z31" s="32"/>
      <c r="AA31" s="32"/>
      <c r="AB31" s="32"/>
      <c r="AC31" s="32"/>
      <c r="AD31" s="99"/>
      <c r="AE31" s="100" t="str">
        <f t="shared" si="4"/>
        <v/>
      </c>
      <c r="AF31" s="32"/>
      <c r="AG31" s="80"/>
      <c r="AH31" s="101" t="str">
        <f t="shared" si="5"/>
        <v/>
      </c>
      <c r="AJ31" s="31" t="s">
        <v>161</v>
      </c>
      <c r="AK31" s="32"/>
      <c r="AL31" s="32"/>
      <c r="AM31" s="32"/>
      <c r="AN31" s="32"/>
      <c r="AO31" s="120"/>
      <c r="AP31" s="32"/>
      <c r="AQ31" s="120"/>
      <c r="AR31" s="99"/>
      <c r="AS31" s="100" t="str">
        <f t="shared" si="6"/>
        <v/>
      </c>
      <c r="AT31" s="58"/>
      <c r="AU31" s="32"/>
      <c r="AV31" s="101" t="str">
        <f t="shared" si="7"/>
        <v/>
      </c>
      <c r="AX31" s="31" t="s">
        <v>189</v>
      </c>
      <c r="AY31" s="32"/>
      <c r="AZ31" s="32"/>
      <c r="BA31" s="32"/>
      <c r="BB31" s="133"/>
      <c r="BC31" s="133"/>
      <c r="BD31" s="32"/>
      <c r="BE31" s="32"/>
      <c r="BF31" s="99"/>
      <c r="BG31" s="100" t="str">
        <f t="shared" si="8"/>
        <v/>
      </c>
      <c r="BH31" s="58"/>
      <c r="BI31" s="133"/>
      <c r="BJ31" s="101" t="str">
        <f t="shared" si="9"/>
        <v/>
      </c>
    </row>
    <row r="32" spans="2:62" x14ac:dyDescent="0.25">
      <c r="B32" s="31" t="s">
        <v>261</v>
      </c>
      <c r="C32" s="32"/>
      <c r="D32" s="99"/>
      <c r="E32" s="32"/>
      <c r="F32" s="33"/>
      <c r="H32" s="81" t="s">
        <v>208</v>
      </c>
      <c r="I32" s="32"/>
      <c r="J32" s="32"/>
      <c r="K32" s="32"/>
      <c r="L32" s="32"/>
      <c r="M32" s="99"/>
      <c r="N32" s="104" t="str">
        <f t="shared" si="10"/>
        <v/>
      </c>
      <c r="O32" s="110"/>
      <c r="P32" s="105" t="str">
        <f t="shared" si="11"/>
        <v/>
      </c>
      <c r="Q32" s="106"/>
      <c r="R32" s="105" t="str">
        <f t="shared" si="12"/>
        <v/>
      </c>
      <c r="S32" s="106"/>
      <c r="T32" s="108" t="str">
        <f t="shared" si="13"/>
        <v/>
      </c>
      <c r="V32" s="31" t="s">
        <v>101</v>
      </c>
      <c r="W32" s="32"/>
      <c r="X32" s="32"/>
      <c r="Y32" s="32"/>
      <c r="Z32" s="32"/>
      <c r="AA32" s="32"/>
      <c r="AB32" s="32"/>
      <c r="AC32" s="32"/>
      <c r="AD32" s="99"/>
      <c r="AE32" s="100" t="str">
        <f t="shared" si="4"/>
        <v/>
      </c>
      <c r="AF32" s="32"/>
      <c r="AG32" s="80"/>
      <c r="AH32" s="101" t="str">
        <f t="shared" si="5"/>
        <v/>
      </c>
      <c r="AJ32" s="31" t="s">
        <v>162</v>
      </c>
      <c r="AK32" s="32"/>
      <c r="AL32" s="32"/>
      <c r="AM32" s="32"/>
      <c r="AN32" s="32"/>
      <c r="AO32" s="120"/>
      <c r="AP32" s="32"/>
      <c r="AQ32" s="120"/>
      <c r="AR32" s="99"/>
      <c r="AS32" s="100" t="str">
        <f t="shared" si="6"/>
        <v/>
      </c>
      <c r="AT32" s="58"/>
      <c r="AU32" s="32"/>
      <c r="AV32" s="101" t="str">
        <f t="shared" si="7"/>
        <v/>
      </c>
      <c r="AX32" s="31" t="s">
        <v>190</v>
      </c>
      <c r="AY32" s="32"/>
      <c r="AZ32" s="32"/>
      <c r="BA32" s="32"/>
      <c r="BB32" s="133"/>
      <c r="BC32" s="133"/>
      <c r="BD32" s="32"/>
      <c r="BE32" s="32"/>
      <c r="BF32" s="99"/>
      <c r="BG32" s="100" t="str">
        <f t="shared" si="8"/>
        <v/>
      </c>
      <c r="BH32" s="58"/>
      <c r="BI32" s="133"/>
      <c r="BJ32" s="101" t="str">
        <f t="shared" si="9"/>
        <v/>
      </c>
    </row>
    <row r="33" spans="2:62" x14ac:dyDescent="0.25">
      <c r="B33" s="31" t="s">
        <v>262</v>
      </c>
      <c r="C33" s="32"/>
      <c r="D33" s="99"/>
      <c r="E33" s="32"/>
      <c r="F33" s="33"/>
      <c r="H33" s="81" t="s">
        <v>209</v>
      </c>
      <c r="I33" s="32"/>
      <c r="J33" s="32"/>
      <c r="K33" s="32"/>
      <c r="L33" s="32"/>
      <c r="M33" s="99"/>
      <c r="N33" s="104" t="str">
        <f t="shared" si="10"/>
        <v/>
      </c>
      <c r="O33" s="110"/>
      <c r="P33" s="105" t="str">
        <f t="shared" si="11"/>
        <v/>
      </c>
      <c r="Q33" s="106"/>
      <c r="R33" s="105" t="str">
        <f t="shared" si="12"/>
        <v/>
      </c>
      <c r="S33" s="106"/>
      <c r="T33" s="108" t="str">
        <f t="shared" si="13"/>
        <v/>
      </c>
      <c r="V33" s="31" t="s">
        <v>102</v>
      </c>
      <c r="W33" s="32"/>
      <c r="X33" s="32"/>
      <c r="Y33" s="32"/>
      <c r="Z33" s="32"/>
      <c r="AA33" s="32"/>
      <c r="AB33" s="32"/>
      <c r="AC33" s="32"/>
      <c r="AD33" s="99"/>
      <c r="AE33" s="100" t="str">
        <f t="shared" si="4"/>
        <v/>
      </c>
      <c r="AF33" s="32"/>
      <c r="AG33" s="80"/>
      <c r="AH33" s="101" t="str">
        <f t="shared" si="5"/>
        <v/>
      </c>
      <c r="AJ33" s="31" t="s">
        <v>163</v>
      </c>
      <c r="AK33" s="32"/>
      <c r="AL33" s="32"/>
      <c r="AM33" s="32"/>
      <c r="AN33" s="32"/>
      <c r="AO33" s="120"/>
      <c r="AP33" s="32"/>
      <c r="AQ33" s="120"/>
      <c r="AR33" s="99"/>
      <c r="AS33" s="100" t="str">
        <f t="shared" si="6"/>
        <v/>
      </c>
      <c r="AT33" s="58"/>
      <c r="AU33" s="32"/>
      <c r="AV33" s="101" t="str">
        <f t="shared" si="7"/>
        <v/>
      </c>
      <c r="AX33" s="31" t="s">
        <v>191</v>
      </c>
      <c r="AY33" s="32"/>
      <c r="AZ33" s="32"/>
      <c r="BA33" s="32"/>
      <c r="BB33" s="133"/>
      <c r="BC33" s="133"/>
      <c r="BD33" s="32"/>
      <c r="BE33" s="32"/>
      <c r="BF33" s="99"/>
      <c r="BG33" s="100" t="str">
        <f t="shared" si="8"/>
        <v/>
      </c>
      <c r="BH33" s="58"/>
      <c r="BI33" s="133"/>
      <c r="BJ33" s="101" t="str">
        <f t="shared" si="9"/>
        <v/>
      </c>
    </row>
    <row r="34" spans="2:62" x14ac:dyDescent="0.25">
      <c r="B34" s="31" t="s">
        <v>263</v>
      </c>
      <c r="C34" s="32"/>
      <c r="D34" s="99"/>
      <c r="E34" s="32"/>
      <c r="F34" s="33"/>
      <c r="H34" s="81" t="s">
        <v>210</v>
      </c>
      <c r="I34" s="32"/>
      <c r="J34" s="32"/>
      <c r="K34" s="32"/>
      <c r="L34" s="32"/>
      <c r="M34" s="99"/>
      <c r="N34" s="104" t="str">
        <f t="shared" si="10"/>
        <v/>
      </c>
      <c r="O34" s="110"/>
      <c r="P34" s="105" t="str">
        <f t="shared" si="11"/>
        <v/>
      </c>
      <c r="Q34" s="106"/>
      <c r="R34" s="105" t="str">
        <f t="shared" si="12"/>
        <v/>
      </c>
      <c r="S34" s="106"/>
      <c r="T34" s="108" t="str">
        <f t="shared" si="13"/>
        <v/>
      </c>
      <c r="V34" s="31" t="s">
        <v>103</v>
      </c>
      <c r="W34" s="32"/>
      <c r="X34" s="32"/>
      <c r="Y34" s="32"/>
      <c r="Z34" s="32"/>
      <c r="AA34" s="32"/>
      <c r="AB34" s="32"/>
      <c r="AC34" s="32"/>
      <c r="AD34" s="99"/>
      <c r="AE34" s="100" t="str">
        <f t="shared" si="4"/>
        <v/>
      </c>
      <c r="AF34" s="32"/>
      <c r="AG34" s="80"/>
      <c r="AH34" s="101" t="str">
        <f t="shared" si="5"/>
        <v/>
      </c>
      <c r="AJ34" s="31" t="s">
        <v>164</v>
      </c>
      <c r="AK34" s="32"/>
      <c r="AL34" s="32"/>
      <c r="AM34" s="32"/>
      <c r="AN34" s="32"/>
      <c r="AO34" s="120"/>
      <c r="AP34" s="32"/>
      <c r="AQ34" s="120"/>
      <c r="AR34" s="99"/>
      <c r="AS34" s="100" t="str">
        <f t="shared" si="6"/>
        <v/>
      </c>
      <c r="AT34" s="58"/>
      <c r="AU34" s="32"/>
      <c r="AV34" s="101" t="str">
        <f t="shared" si="7"/>
        <v/>
      </c>
      <c r="AX34" s="31" t="s">
        <v>192</v>
      </c>
      <c r="AY34" s="32"/>
      <c r="AZ34" s="32"/>
      <c r="BA34" s="32"/>
      <c r="BB34" s="133"/>
      <c r="BC34" s="133"/>
      <c r="BD34" s="32"/>
      <c r="BE34" s="32"/>
      <c r="BF34" s="99"/>
      <c r="BG34" s="100" t="str">
        <f t="shared" si="8"/>
        <v/>
      </c>
      <c r="BH34" s="58"/>
      <c r="BI34" s="133"/>
      <c r="BJ34" s="101" t="str">
        <f t="shared" si="9"/>
        <v/>
      </c>
    </row>
    <row r="35" spans="2:62" x14ac:dyDescent="0.25">
      <c r="B35" s="31" t="s">
        <v>264</v>
      </c>
      <c r="C35" s="32"/>
      <c r="D35" s="99"/>
      <c r="E35" s="32"/>
      <c r="F35" s="33"/>
      <c r="H35" s="81" t="s">
        <v>211</v>
      </c>
      <c r="I35" s="32"/>
      <c r="J35" s="32"/>
      <c r="K35" s="32"/>
      <c r="L35" s="32"/>
      <c r="M35" s="99"/>
      <c r="N35" s="104" t="str">
        <f t="shared" si="10"/>
        <v/>
      </c>
      <c r="O35" s="110"/>
      <c r="P35" s="105" t="str">
        <f t="shared" si="11"/>
        <v/>
      </c>
      <c r="Q35" s="106"/>
      <c r="R35" s="105" t="str">
        <f t="shared" si="12"/>
        <v/>
      </c>
      <c r="S35" s="106"/>
      <c r="T35" s="108" t="str">
        <f t="shared" si="13"/>
        <v/>
      </c>
      <c r="V35" s="31" t="s">
        <v>104</v>
      </c>
      <c r="W35" s="32"/>
      <c r="X35" s="32"/>
      <c r="Y35" s="32"/>
      <c r="Z35" s="32"/>
      <c r="AA35" s="32"/>
      <c r="AB35" s="32"/>
      <c r="AC35" s="32"/>
      <c r="AD35" s="99"/>
      <c r="AE35" s="100" t="str">
        <f t="shared" si="4"/>
        <v/>
      </c>
      <c r="AF35" s="32"/>
      <c r="AG35" s="80"/>
      <c r="AH35" s="101" t="str">
        <f t="shared" si="5"/>
        <v/>
      </c>
      <c r="AJ35" s="31" t="s">
        <v>165</v>
      </c>
      <c r="AK35" s="32"/>
      <c r="AL35" s="32"/>
      <c r="AM35" s="32"/>
      <c r="AN35" s="32"/>
      <c r="AO35" s="120"/>
      <c r="AP35" s="32"/>
      <c r="AQ35" s="120"/>
      <c r="AR35" s="99"/>
      <c r="AS35" s="100" t="str">
        <f t="shared" si="6"/>
        <v/>
      </c>
      <c r="AT35" s="58"/>
      <c r="AU35" s="32"/>
      <c r="AV35" s="101" t="str">
        <f t="shared" si="7"/>
        <v/>
      </c>
      <c r="AX35" s="31" t="s">
        <v>193</v>
      </c>
      <c r="AY35" s="32"/>
      <c r="AZ35" s="32"/>
      <c r="BA35" s="32"/>
      <c r="BB35" s="133"/>
      <c r="BC35" s="133"/>
      <c r="BD35" s="32"/>
      <c r="BE35" s="32"/>
      <c r="BF35" s="99"/>
      <c r="BG35" s="100" t="str">
        <f t="shared" si="8"/>
        <v/>
      </c>
      <c r="BH35" s="58"/>
      <c r="BI35" s="133"/>
      <c r="BJ35" s="101" t="str">
        <f t="shared" si="9"/>
        <v/>
      </c>
    </row>
    <row r="36" spans="2:62" x14ac:dyDescent="0.25">
      <c r="B36" s="31" t="s">
        <v>265</v>
      </c>
      <c r="C36" s="32"/>
      <c r="D36" s="99"/>
      <c r="E36" s="32"/>
      <c r="F36" s="33"/>
      <c r="H36" s="81" t="s">
        <v>212</v>
      </c>
      <c r="I36" s="32"/>
      <c r="J36" s="32"/>
      <c r="K36" s="32"/>
      <c r="L36" s="32"/>
      <c r="M36" s="99"/>
      <c r="N36" s="104" t="str">
        <f t="shared" si="10"/>
        <v/>
      </c>
      <c r="O36" s="110"/>
      <c r="P36" s="105" t="str">
        <f t="shared" si="11"/>
        <v/>
      </c>
      <c r="Q36" s="106"/>
      <c r="R36" s="105" t="str">
        <f t="shared" si="12"/>
        <v/>
      </c>
      <c r="S36" s="106"/>
      <c r="T36" s="108" t="str">
        <f t="shared" si="13"/>
        <v/>
      </c>
      <c r="V36" s="31" t="s">
        <v>106</v>
      </c>
      <c r="W36" s="32"/>
      <c r="X36" s="32"/>
      <c r="Y36" s="32"/>
      <c r="Z36" s="32"/>
      <c r="AA36" s="32"/>
      <c r="AB36" s="32"/>
      <c r="AC36" s="32"/>
      <c r="AD36" s="99"/>
      <c r="AE36" s="100" t="str">
        <f t="shared" si="4"/>
        <v/>
      </c>
      <c r="AF36" s="32"/>
      <c r="AG36" s="80"/>
      <c r="AH36" s="101" t="str">
        <f t="shared" si="5"/>
        <v/>
      </c>
      <c r="AJ36" s="31" t="s">
        <v>166</v>
      </c>
      <c r="AK36" s="32"/>
      <c r="AL36" s="32"/>
      <c r="AM36" s="32"/>
      <c r="AN36" s="32"/>
      <c r="AO36" s="120"/>
      <c r="AP36" s="32"/>
      <c r="AQ36" s="120"/>
      <c r="AR36" s="99"/>
      <c r="AS36" s="100" t="str">
        <f t="shared" si="6"/>
        <v/>
      </c>
      <c r="AT36" s="58"/>
      <c r="AU36" s="32"/>
      <c r="AV36" s="101" t="str">
        <f t="shared" si="7"/>
        <v/>
      </c>
      <c r="AX36" s="31" t="s">
        <v>194</v>
      </c>
      <c r="AY36" s="32"/>
      <c r="AZ36" s="32"/>
      <c r="BA36" s="32"/>
      <c r="BB36" s="133"/>
      <c r="BC36" s="133"/>
      <c r="BD36" s="32"/>
      <c r="BE36" s="32"/>
      <c r="BF36" s="99"/>
      <c r="BG36" s="100" t="str">
        <f t="shared" si="8"/>
        <v/>
      </c>
      <c r="BH36" s="58"/>
      <c r="BI36" s="133"/>
      <c r="BJ36" s="101" t="str">
        <f t="shared" si="9"/>
        <v/>
      </c>
    </row>
    <row r="37" spans="2:62" x14ac:dyDescent="0.25">
      <c r="B37" s="31" t="s">
        <v>266</v>
      </c>
      <c r="C37" s="32"/>
      <c r="D37" s="99"/>
      <c r="E37" s="32"/>
      <c r="F37" s="33"/>
      <c r="H37" s="81" t="s">
        <v>213</v>
      </c>
      <c r="I37" s="32"/>
      <c r="J37" s="32"/>
      <c r="K37" s="32"/>
      <c r="L37" s="32"/>
      <c r="M37" s="99"/>
      <c r="N37" s="104" t="str">
        <f t="shared" si="10"/>
        <v/>
      </c>
      <c r="O37" s="110"/>
      <c r="P37" s="105" t="str">
        <f t="shared" si="11"/>
        <v/>
      </c>
      <c r="Q37" s="106"/>
      <c r="R37" s="105" t="str">
        <f t="shared" si="12"/>
        <v/>
      </c>
      <c r="S37" s="106"/>
      <c r="T37" s="108" t="str">
        <f t="shared" si="13"/>
        <v/>
      </c>
      <c r="V37" s="31" t="s">
        <v>107</v>
      </c>
      <c r="W37" s="32"/>
      <c r="X37" s="32"/>
      <c r="Y37" s="32"/>
      <c r="Z37" s="32"/>
      <c r="AA37" s="32"/>
      <c r="AB37" s="32"/>
      <c r="AC37" s="32"/>
      <c r="AD37" s="99"/>
      <c r="AE37" s="100" t="str">
        <f t="shared" si="4"/>
        <v/>
      </c>
      <c r="AF37" s="32"/>
      <c r="AG37" s="80"/>
      <c r="AH37" s="101" t="str">
        <f t="shared" si="5"/>
        <v/>
      </c>
      <c r="AJ37" s="31" t="s">
        <v>167</v>
      </c>
      <c r="AK37" s="32"/>
      <c r="AL37" s="32"/>
      <c r="AM37" s="32"/>
      <c r="AN37" s="32"/>
      <c r="AO37" s="120"/>
      <c r="AP37" s="32"/>
      <c r="AQ37" s="120"/>
      <c r="AR37" s="99"/>
      <c r="AS37" s="100" t="str">
        <f t="shared" si="6"/>
        <v/>
      </c>
      <c r="AT37" s="58"/>
      <c r="AU37" s="32"/>
      <c r="AV37" s="101" t="str">
        <f t="shared" si="7"/>
        <v/>
      </c>
      <c r="AX37" s="31" t="s">
        <v>195</v>
      </c>
      <c r="AY37" s="32"/>
      <c r="AZ37" s="32"/>
      <c r="BA37" s="32"/>
      <c r="BB37" s="133"/>
      <c r="BC37" s="133"/>
      <c r="BD37" s="32"/>
      <c r="BE37" s="32"/>
      <c r="BF37" s="99"/>
      <c r="BG37" s="100" t="str">
        <f t="shared" si="8"/>
        <v/>
      </c>
      <c r="BH37" s="58"/>
      <c r="BI37" s="133"/>
      <c r="BJ37" s="101" t="str">
        <f t="shared" si="9"/>
        <v/>
      </c>
    </row>
    <row r="38" spans="2:62" x14ac:dyDescent="0.25">
      <c r="B38" s="31" t="s">
        <v>267</v>
      </c>
      <c r="C38" s="32"/>
      <c r="D38" s="99"/>
      <c r="E38" s="32"/>
      <c r="F38" s="33"/>
      <c r="H38" s="81" t="s">
        <v>214</v>
      </c>
      <c r="I38" s="32"/>
      <c r="J38" s="32"/>
      <c r="K38" s="32"/>
      <c r="L38" s="32"/>
      <c r="M38" s="99"/>
      <c r="N38" s="104" t="str">
        <f t="shared" si="10"/>
        <v/>
      </c>
      <c r="O38" s="110"/>
      <c r="P38" s="105" t="str">
        <f t="shared" si="11"/>
        <v/>
      </c>
      <c r="Q38" s="106"/>
      <c r="R38" s="105" t="str">
        <f t="shared" si="12"/>
        <v/>
      </c>
      <c r="S38" s="106"/>
      <c r="T38" s="108" t="str">
        <f t="shared" si="13"/>
        <v/>
      </c>
      <c r="V38" s="31" t="s">
        <v>108</v>
      </c>
      <c r="W38" s="32"/>
      <c r="X38" s="32"/>
      <c r="Y38" s="32"/>
      <c r="Z38" s="32"/>
      <c r="AA38" s="32"/>
      <c r="AB38" s="32"/>
      <c r="AC38" s="32"/>
      <c r="AD38" s="99"/>
      <c r="AE38" s="100" t="str">
        <f t="shared" si="4"/>
        <v/>
      </c>
      <c r="AF38" s="32"/>
      <c r="AG38" s="80"/>
      <c r="AH38" s="101" t="str">
        <f t="shared" si="5"/>
        <v/>
      </c>
      <c r="AJ38" s="31" t="s">
        <v>168</v>
      </c>
      <c r="AK38" s="32"/>
      <c r="AL38" s="32"/>
      <c r="AM38" s="32"/>
      <c r="AN38" s="32"/>
      <c r="AO38" s="120"/>
      <c r="AP38" s="32"/>
      <c r="AQ38" s="120"/>
      <c r="AR38" s="99"/>
      <c r="AS38" s="100" t="str">
        <f t="shared" si="6"/>
        <v/>
      </c>
      <c r="AT38" s="58"/>
      <c r="AU38" s="32"/>
      <c r="AV38" s="101" t="str">
        <f t="shared" si="7"/>
        <v/>
      </c>
      <c r="AX38" s="31" t="s">
        <v>196</v>
      </c>
      <c r="AY38" s="32"/>
      <c r="AZ38" s="32"/>
      <c r="BA38" s="32"/>
      <c r="BB38" s="133"/>
      <c r="BC38" s="133"/>
      <c r="BD38" s="32"/>
      <c r="BE38" s="32"/>
      <c r="BF38" s="99"/>
      <c r="BG38" s="100" t="str">
        <f t="shared" si="8"/>
        <v/>
      </c>
      <c r="BH38" s="58"/>
      <c r="BI38" s="133"/>
      <c r="BJ38" s="101" t="str">
        <f t="shared" si="9"/>
        <v/>
      </c>
    </row>
    <row r="39" spans="2:62" x14ac:dyDescent="0.25">
      <c r="B39" s="31" t="s">
        <v>268</v>
      </c>
      <c r="C39" s="32"/>
      <c r="D39" s="99"/>
      <c r="E39" s="32"/>
      <c r="F39" s="33"/>
      <c r="H39" s="81" t="s">
        <v>215</v>
      </c>
      <c r="I39" s="32"/>
      <c r="J39" s="32"/>
      <c r="K39" s="32"/>
      <c r="L39" s="32"/>
      <c r="M39" s="99"/>
      <c r="N39" s="104" t="str">
        <f t="shared" si="10"/>
        <v/>
      </c>
      <c r="O39" s="110"/>
      <c r="P39" s="105" t="str">
        <f t="shared" si="11"/>
        <v/>
      </c>
      <c r="Q39" s="106"/>
      <c r="R39" s="105" t="str">
        <f t="shared" si="12"/>
        <v/>
      </c>
      <c r="S39" s="106"/>
      <c r="T39" s="108" t="str">
        <f t="shared" si="13"/>
        <v/>
      </c>
      <c r="V39" s="31" t="s">
        <v>109</v>
      </c>
      <c r="W39" s="32"/>
      <c r="X39" s="32"/>
      <c r="Y39" s="32"/>
      <c r="Z39" s="32"/>
      <c r="AA39" s="32"/>
      <c r="AB39" s="32"/>
      <c r="AC39" s="32"/>
      <c r="AD39" s="99"/>
      <c r="AE39" s="100" t="str">
        <f t="shared" si="4"/>
        <v/>
      </c>
      <c r="AF39" s="32"/>
      <c r="AG39" s="80"/>
      <c r="AH39" s="101" t="str">
        <f t="shared" si="5"/>
        <v/>
      </c>
      <c r="AJ39" s="31" t="s">
        <v>169</v>
      </c>
      <c r="AK39" s="32"/>
      <c r="AL39" s="32"/>
      <c r="AM39" s="32"/>
      <c r="AN39" s="32"/>
      <c r="AO39" s="120"/>
      <c r="AP39" s="32"/>
      <c r="AQ39" s="120"/>
      <c r="AR39" s="99"/>
      <c r="AS39" s="100" t="str">
        <f t="shared" si="6"/>
        <v/>
      </c>
      <c r="AT39" s="58"/>
      <c r="AU39" s="32"/>
      <c r="AV39" s="101" t="str">
        <f t="shared" si="7"/>
        <v/>
      </c>
      <c r="AX39" s="31" t="s">
        <v>197</v>
      </c>
      <c r="AY39" s="32"/>
      <c r="AZ39" s="32"/>
      <c r="BA39" s="32"/>
      <c r="BB39" s="133"/>
      <c r="BC39" s="133"/>
      <c r="BD39" s="32"/>
      <c r="BE39" s="32"/>
      <c r="BF39" s="99"/>
      <c r="BG39" s="100" t="str">
        <f t="shared" si="8"/>
        <v/>
      </c>
      <c r="BH39" s="58"/>
      <c r="BI39" s="133"/>
      <c r="BJ39" s="101" t="str">
        <f t="shared" si="9"/>
        <v/>
      </c>
    </row>
    <row r="40" spans="2:62" x14ac:dyDescent="0.25">
      <c r="B40" s="31" t="s">
        <v>269</v>
      </c>
      <c r="C40" s="32"/>
      <c r="D40" s="99"/>
      <c r="E40" s="32"/>
      <c r="F40" s="33"/>
      <c r="H40" s="81" t="s">
        <v>216</v>
      </c>
      <c r="I40" s="32"/>
      <c r="J40" s="32"/>
      <c r="K40" s="32"/>
      <c r="L40" s="32"/>
      <c r="M40" s="99"/>
      <c r="N40" s="104" t="str">
        <f t="shared" si="10"/>
        <v/>
      </c>
      <c r="O40" s="110"/>
      <c r="P40" s="105" t="str">
        <f t="shared" si="11"/>
        <v/>
      </c>
      <c r="Q40" s="106"/>
      <c r="R40" s="105" t="str">
        <f t="shared" si="12"/>
        <v/>
      </c>
      <c r="S40" s="106"/>
      <c r="T40" s="108" t="str">
        <f t="shared" si="13"/>
        <v/>
      </c>
      <c r="V40" s="31" t="s">
        <v>110</v>
      </c>
      <c r="W40" s="32"/>
      <c r="X40" s="32"/>
      <c r="Y40" s="32"/>
      <c r="Z40" s="32"/>
      <c r="AA40" s="32"/>
      <c r="AB40" s="32"/>
      <c r="AC40" s="32"/>
      <c r="AD40" s="99"/>
      <c r="AE40" s="100" t="str">
        <f t="shared" si="4"/>
        <v/>
      </c>
      <c r="AF40" s="32"/>
      <c r="AG40" s="80"/>
      <c r="AH40" s="101" t="str">
        <f t="shared" si="5"/>
        <v/>
      </c>
      <c r="AJ40" s="31" t="s">
        <v>170</v>
      </c>
      <c r="AK40" s="32"/>
      <c r="AL40" s="32"/>
      <c r="AM40" s="32"/>
      <c r="AN40" s="32"/>
      <c r="AO40" s="120"/>
      <c r="AP40" s="32"/>
      <c r="AQ40" s="120"/>
      <c r="AR40" s="99"/>
      <c r="AS40" s="100" t="str">
        <f t="shared" si="6"/>
        <v/>
      </c>
      <c r="AT40" s="58"/>
      <c r="AU40" s="32"/>
      <c r="AV40" s="101" t="str">
        <f t="shared" si="7"/>
        <v/>
      </c>
      <c r="AX40" s="31" t="s">
        <v>198</v>
      </c>
      <c r="AY40" s="32"/>
      <c r="AZ40" s="32"/>
      <c r="BA40" s="32"/>
      <c r="BB40" s="133"/>
      <c r="BC40" s="133"/>
      <c r="BD40" s="32"/>
      <c r="BE40" s="32"/>
      <c r="BF40" s="99"/>
      <c r="BG40" s="100" t="str">
        <f t="shared" si="8"/>
        <v/>
      </c>
      <c r="BH40" s="58"/>
      <c r="BI40" s="133"/>
      <c r="BJ40" s="101" t="str">
        <f t="shared" si="9"/>
        <v/>
      </c>
    </row>
    <row r="41" spans="2:62" x14ac:dyDescent="0.25">
      <c r="B41" s="31" t="s">
        <v>270</v>
      </c>
      <c r="C41" s="32"/>
      <c r="D41" s="99"/>
      <c r="E41" s="32"/>
      <c r="F41" s="33"/>
      <c r="H41" s="81" t="s">
        <v>217</v>
      </c>
      <c r="I41" s="32"/>
      <c r="J41" s="32"/>
      <c r="K41" s="32"/>
      <c r="L41" s="32"/>
      <c r="M41" s="99"/>
      <c r="N41" s="104" t="str">
        <f t="shared" si="10"/>
        <v/>
      </c>
      <c r="O41" s="110"/>
      <c r="P41" s="105" t="str">
        <f t="shared" si="11"/>
        <v/>
      </c>
      <c r="Q41" s="106"/>
      <c r="R41" s="105" t="str">
        <f t="shared" si="12"/>
        <v/>
      </c>
      <c r="S41" s="106"/>
      <c r="T41" s="108" t="str">
        <f t="shared" si="13"/>
        <v/>
      </c>
      <c r="V41" s="31" t="s">
        <v>111</v>
      </c>
      <c r="W41" s="32"/>
      <c r="X41" s="32"/>
      <c r="Y41" s="32"/>
      <c r="Z41" s="32"/>
      <c r="AA41" s="32"/>
      <c r="AB41" s="32"/>
      <c r="AC41" s="32"/>
      <c r="AD41" s="99"/>
      <c r="AE41" s="100" t="str">
        <f t="shared" si="4"/>
        <v/>
      </c>
      <c r="AF41" s="32"/>
      <c r="AG41" s="80"/>
      <c r="AH41" s="101" t="str">
        <f t="shared" si="5"/>
        <v/>
      </c>
      <c r="AJ41" s="31" t="s">
        <v>171</v>
      </c>
      <c r="AK41" s="32"/>
      <c r="AL41" s="32"/>
      <c r="AM41" s="32"/>
      <c r="AN41" s="32"/>
      <c r="AO41" s="120"/>
      <c r="AP41" s="32"/>
      <c r="AQ41" s="120"/>
      <c r="AR41" s="99"/>
      <c r="AS41" s="100" t="str">
        <f t="shared" si="6"/>
        <v/>
      </c>
      <c r="AT41" s="58"/>
      <c r="AU41" s="32"/>
      <c r="AV41" s="101" t="str">
        <f t="shared" si="7"/>
        <v/>
      </c>
      <c r="AX41" s="31" t="s">
        <v>199</v>
      </c>
      <c r="AY41" s="32"/>
      <c r="AZ41" s="32"/>
      <c r="BA41" s="32"/>
      <c r="BB41" s="133"/>
      <c r="BC41" s="133"/>
      <c r="BD41" s="32"/>
      <c r="BE41" s="32"/>
      <c r="BF41" s="99"/>
      <c r="BG41" s="100" t="str">
        <f t="shared" si="8"/>
        <v/>
      </c>
      <c r="BH41" s="58"/>
      <c r="BI41" s="133"/>
      <c r="BJ41" s="101" t="str">
        <f t="shared" si="9"/>
        <v/>
      </c>
    </row>
    <row r="42" spans="2:62" x14ac:dyDescent="0.25">
      <c r="B42" s="31" t="s">
        <v>271</v>
      </c>
      <c r="C42" s="32"/>
      <c r="D42" s="99"/>
      <c r="E42" s="32"/>
      <c r="F42" s="33"/>
      <c r="H42" s="81" t="s">
        <v>218</v>
      </c>
      <c r="I42" s="32"/>
      <c r="J42" s="32"/>
      <c r="K42" s="32"/>
      <c r="L42" s="32"/>
      <c r="M42" s="99"/>
      <c r="N42" s="104" t="str">
        <f t="shared" si="10"/>
        <v/>
      </c>
      <c r="O42" s="110"/>
      <c r="P42" s="105" t="str">
        <f t="shared" si="11"/>
        <v/>
      </c>
      <c r="Q42" s="106"/>
      <c r="R42" s="105" t="str">
        <f t="shared" si="12"/>
        <v/>
      </c>
      <c r="S42" s="106"/>
      <c r="T42" s="108" t="str">
        <f t="shared" si="13"/>
        <v/>
      </c>
      <c r="V42" s="31" t="s">
        <v>112</v>
      </c>
      <c r="W42" s="32"/>
      <c r="X42" s="32"/>
      <c r="Y42" s="32"/>
      <c r="Z42" s="32"/>
      <c r="AA42" s="32"/>
      <c r="AB42" s="32"/>
      <c r="AC42" s="32"/>
      <c r="AD42" s="99"/>
      <c r="AE42" s="100" t="str">
        <f t="shared" si="4"/>
        <v/>
      </c>
      <c r="AF42" s="32"/>
      <c r="AG42" s="80"/>
      <c r="AH42" s="101" t="str">
        <f t="shared" si="5"/>
        <v/>
      </c>
      <c r="AJ42" s="31" t="s">
        <v>172</v>
      </c>
      <c r="AK42" s="32"/>
      <c r="AL42" s="32"/>
      <c r="AM42" s="32"/>
      <c r="AN42" s="32"/>
      <c r="AO42" s="120"/>
      <c r="AP42" s="32"/>
      <c r="AQ42" s="120"/>
      <c r="AR42" s="99"/>
      <c r="AS42" s="100" t="str">
        <f t="shared" si="6"/>
        <v/>
      </c>
      <c r="AT42" s="58"/>
      <c r="AU42" s="32"/>
      <c r="AV42" s="101" t="str">
        <f t="shared" si="7"/>
        <v/>
      </c>
      <c r="AX42" s="31" t="s">
        <v>200</v>
      </c>
      <c r="AY42" s="32"/>
      <c r="AZ42" s="32"/>
      <c r="BA42" s="32"/>
      <c r="BB42" s="133"/>
      <c r="BC42" s="133"/>
      <c r="BD42" s="32"/>
      <c r="BE42" s="32"/>
      <c r="BF42" s="99"/>
      <c r="BG42" s="100" t="str">
        <f t="shared" si="8"/>
        <v/>
      </c>
      <c r="BH42" s="58"/>
      <c r="BI42" s="133"/>
      <c r="BJ42" s="101" t="str">
        <f t="shared" si="9"/>
        <v/>
      </c>
    </row>
    <row r="43" spans="2:62" x14ac:dyDescent="0.25">
      <c r="B43" s="31" t="s">
        <v>272</v>
      </c>
      <c r="C43" s="32"/>
      <c r="D43" s="99"/>
      <c r="E43" s="32"/>
      <c r="F43" s="33"/>
      <c r="H43" s="81" t="s">
        <v>219</v>
      </c>
      <c r="I43" s="32"/>
      <c r="J43" s="32"/>
      <c r="K43" s="32"/>
      <c r="L43" s="32"/>
      <c r="M43" s="99"/>
      <c r="N43" s="104" t="str">
        <f t="shared" si="10"/>
        <v/>
      </c>
      <c r="O43" s="110"/>
      <c r="P43" s="105" t="str">
        <f t="shared" si="11"/>
        <v/>
      </c>
      <c r="Q43" s="106"/>
      <c r="R43" s="105" t="str">
        <f t="shared" si="12"/>
        <v/>
      </c>
      <c r="S43" s="106"/>
      <c r="T43" s="108" t="str">
        <f t="shared" si="13"/>
        <v/>
      </c>
      <c r="V43" s="31" t="s">
        <v>113</v>
      </c>
      <c r="W43" s="32"/>
      <c r="X43" s="32"/>
      <c r="Y43" s="32"/>
      <c r="Z43" s="32"/>
      <c r="AA43" s="32"/>
      <c r="AB43" s="32"/>
      <c r="AC43" s="32"/>
      <c r="AD43" s="99"/>
      <c r="AE43" s="100" t="str">
        <f t="shared" si="4"/>
        <v/>
      </c>
      <c r="AF43" s="32"/>
      <c r="AG43" s="80"/>
      <c r="AH43" s="101" t="str">
        <f t="shared" si="5"/>
        <v/>
      </c>
      <c r="AJ43" s="31" t="s">
        <v>173</v>
      </c>
      <c r="AK43" s="32"/>
      <c r="AL43" s="32"/>
      <c r="AM43" s="32"/>
      <c r="AN43" s="32"/>
      <c r="AO43" s="120"/>
      <c r="AP43" s="32"/>
      <c r="AQ43" s="120"/>
      <c r="AR43" s="99"/>
      <c r="AS43" s="100" t="str">
        <f t="shared" si="6"/>
        <v/>
      </c>
      <c r="AT43" s="58"/>
      <c r="AU43" s="32"/>
      <c r="AV43" s="101" t="str">
        <f t="shared" si="7"/>
        <v/>
      </c>
      <c r="AX43" s="31" t="s">
        <v>201</v>
      </c>
      <c r="AY43" s="32"/>
      <c r="AZ43" s="32"/>
      <c r="BA43" s="32"/>
      <c r="BB43" s="133"/>
      <c r="BC43" s="133"/>
      <c r="BD43" s="32"/>
      <c r="BE43" s="32"/>
      <c r="BF43" s="99"/>
      <c r="BG43" s="100" t="str">
        <f t="shared" si="8"/>
        <v/>
      </c>
      <c r="BH43" s="58"/>
      <c r="BI43" s="133"/>
      <c r="BJ43" s="101" t="str">
        <f t="shared" si="9"/>
        <v/>
      </c>
    </row>
    <row r="44" spans="2:62" x14ac:dyDescent="0.25">
      <c r="B44" s="57" t="s">
        <v>273</v>
      </c>
      <c r="C44" s="32"/>
      <c r="D44" s="99"/>
      <c r="E44" s="32"/>
      <c r="F44" s="33"/>
      <c r="H44" s="81" t="s">
        <v>220</v>
      </c>
      <c r="I44" s="32"/>
      <c r="J44" s="32"/>
      <c r="K44" s="32"/>
      <c r="L44" s="32"/>
      <c r="M44" s="99"/>
      <c r="N44" s="104" t="str">
        <f t="shared" si="10"/>
        <v/>
      </c>
      <c r="O44" s="110"/>
      <c r="P44" s="105" t="str">
        <f t="shared" si="11"/>
        <v/>
      </c>
      <c r="Q44" s="106"/>
      <c r="R44" s="105" t="str">
        <f t="shared" si="12"/>
        <v/>
      </c>
      <c r="S44" s="106"/>
      <c r="T44" s="108" t="str">
        <f t="shared" si="13"/>
        <v/>
      </c>
      <c r="V44" s="31" t="s">
        <v>114</v>
      </c>
      <c r="W44" s="32"/>
      <c r="X44" s="32"/>
      <c r="Y44" s="32"/>
      <c r="Z44" s="32"/>
      <c r="AA44" s="32"/>
      <c r="AB44" s="32"/>
      <c r="AC44" s="32"/>
      <c r="AD44" s="99"/>
      <c r="AE44" s="100" t="str">
        <f t="shared" si="4"/>
        <v/>
      </c>
      <c r="AF44" s="32"/>
      <c r="AG44" s="80"/>
      <c r="AH44" s="101" t="str">
        <f t="shared" si="5"/>
        <v/>
      </c>
      <c r="AJ44" s="31" t="s">
        <v>174</v>
      </c>
      <c r="AK44" s="32"/>
      <c r="AL44" s="32"/>
      <c r="AM44" s="32"/>
      <c r="AN44" s="32"/>
      <c r="AO44" s="120"/>
      <c r="AP44" s="32"/>
      <c r="AQ44" s="120"/>
      <c r="AR44" s="99"/>
      <c r="AS44" s="100" t="str">
        <f t="shared" si="6"/>
        <v/>
      </c>
      <c r="AT44" s="58"/>
      <c r="AU44" s="32"/>
      <c r="AV44" s="101" t="str">
        <f t="shared" si="7"/>
        <v/>
      </c>
      <c r="AX44" s="31" t="s">
        <v>202</v>
      </c>
      <c r="AY44" s="32"/>
      <c r="AZ44" s="32"/>
      <c r="BA44" s="32"/>
      <c r="BB44" s="133"/>
      <c r="BC44" s="133"/>
      <c r="BD44" s="32"/>
      <c r="BE44" s="32"/>
      <c r="BF44" s="99"/>
      <c r="BG44" s="100" t="str">
        <f t="shared" si="8"/>
        <v/>
      </c>
      <c r="BH44" s="58"/>
      <c r="BI44" s="133"/>
      <c r="BJ44" s="101" t="str">
        <f t="shared" si="9"/>
        <v/>
      </c>
    </row>
    <row r="45" spans="2:62" x14ac:dyDescent="0.25">
      <c r="B45" s="31" t="s">
        <v>274</v>
      </c>
      <c r="C45" s="32"/>
      <c r="D45" s="99"/>
      <c r="E45" s="32"/>
      <c r="F45" s="33"/>
      <c r="H45" s="81" t="s">
        <v>326</v>
      </c>
      <c r="I45" s="32"/>
      <c r="J45" s="32"/>
      <c r="K45" s="32"/>
      <c r="L45" s="32"/>
      <c r="M45" s="99"/>
      <c r="N45" s="104" t="str">
        <f t="shared" si="10"/>
        <v/>
      </c>
      <c r="O45" s="110"/>
      <c r="P45" s="105" t="str">
        <f t="shared" si="11"/>
        <v/>
      </c>
      <c r="Q45" s="106"/>
      <c r="R45" s="105" t="str">
        <f t="shared" si="12"/>
        <v/>
      </c>
      <c r="S45" s="106"/>
      <c r="T45" s="108" t="str">
        <f t="shared" si="13"/>
        <v/>
      </c>
      <c r="V45" s="31" t="s">
        <v>421</v>
      </c>
      <c r="W45" s="32"/>
      <c r="X45" s="32"/>
      <c r="Y45" s="32"/>
      <c r="Z45" s="32"/>
      <c r="AA45" s="32"/>
      <c r="AB45" s="32"/>
      <c r="AC45" s="32"/>
      <c r="AD45" s="99"/>
      <c r="AE45" s="100" t="str">
        <f t="shared" si="4"/>
        <v/>
      </c>
      <c r="AF45" s="32"/>
      <c r="AG45" s="80"/>
      <c r="AH45" s="101" t="str">
        <f t="shared" si="5"/>
        <v/>
      </c>
      <c r="AJ45" s="31" t="s">
        <v>466</v>
      </c>
      <c r="AK45" s="32"/>
      <c r="AL45" s="32"/>
      <c r="AM45" s="32"/>
      <c r="AN45" s="32"/>
      <c r="AO45" s="120"/>
      <c r="AP45" s="32"/>
      <c r="AQ45" s="120"/>
      <c r="AR45" s="99"/>
      <c r="AS45" s="100" t="str">
        <f t="shared" si="6"/>
        <v/>
      </c>
      <c r="AT45" s="58"/>
      <c r="AU45" s="32"/>
      <c r="AV45" s="101" t="str">
        <f t="shared" si="7"/>
        <v/>
      </c>
      <c r="AX45" s="31" t="s">
        <v>511</v>
      </c>
      <c r="AY45" s="32"/>
      <c r="AZ45" s="32"/>
      <c r="BA45" s="32"/>
      <c r="BB45" s="133"/>
      <c r="BC45" s="133"/>
      <c r="BD45" s="32"/>
      <c r="BE45" s="32"/>
      <c r="BF45" s="99"/>
      <c r="BG45" s="100" t="str">
        <f t="shared" si="8"/>
        <v/>
      </c>
      <c r="BH45" s="58"/>
      <c r="BI45" s="133"/>
      <c r="BJ45" s="101" t="str">
        <f t="shared" si="9"/>
        <v/>
      </c>
    </row>
    <row r="46" spans="2:62" x14ac:dyDescent="0.25">
      <c r="B46" s="31" t="s">
        <v>275</v>
      </c>
      <c r="C46" s="32"/>
      <c r="D46" s="99"/>
      <c r="E46" s="32"/>
      <c r="F46" s="33"/>
      <c r="H46" s="81" t="s">
        <v>327</v>
      </c>
      <c r="I46" s="32"/>
      <c r="J46" s="32"/>
      <c r="K46" s="32"/>
      <c r="L46" s="32"/>
      <c r="M46" s="99"/>
      <c r="N46" s="104" t="str">
        <f t="shared" si="10"/>
        <v/>
      </c>
      <c r="O46" s="110"/>
      <c r="P46" s="105" t="str">
        <f t="shared" si="11"/>
        <v/>
      </c>
      <c r="Q46" s="106"/>
      <c r="R46" s="105" t="str">
        <f t="shared" si="12"/>
        <v/>
      </c>
      <c r="S46" s="106"/>
      <c r="T46" s="108" t="str">
        <f t="shared" si="13"/>
        <v/>
      </c>
      <c r="V46" s="31" t="s">
        <v>422</v>
      </c>
      <c r="W46" s="32"/>
      <c r="X46" s="32"/>
      <c r="Y46" s="32"/>
      <c r="Z46" s="32"/>
      <c r="AA46" s="32"/>
      <c r="AB46" s="32"/>
      <c r="AC46" s="32"/>
      <c r="AD46" s="99"/>
      <c r="AE46" s="100" t="str">
        <f t="shared" si="4"/>
        <v/>
      </c>
      <c r="AF46" s="32"/>
      <c r="AG46" s="80"/>
      <c r="AH46" s="101" t="str">
        <f t="shared" si="5"/>
        <v/>
      </c>
      <c r="AJ46" s="31" t="s">
        <v>467</v>
      </c>
      <c r="AK46" s="32"/>
      <c r="AL46" s="32"/>
      <c r="AM46" s="32"/>
      <c r="AN46" s="32"/>
      <c r="AO46" s="120"/>
      <c r="AP46" s="32"/>
      <c r="AQ46" s="120"/>
      <c r="AR46" s="99"/>
      <c r="AS46" s="100" t="str">
        <f t="shared" si="6"/>
        <v/>
      </c>
      <c r="AT46" s="58"/>
      <c r="AU46" s="32"/>
      <c r="AV46" s="101" t="str">
        <f t="shared" si="7"/>
        <v/>
      </c>
      <c r="AX46" s="31" t="s">
        <v>512</v>
      </c>
      <c r="AY46" s="32"/>
      <c r="AZ46" s="32"/>
      <c r="BA46" s="32"/>
      <c r="BB46" s="133"/>
      <c r="BC46" s="133"/>
      <c r="BD46" s="32"/>
      <c r="BE46" s="32"/>
      <c r="BF46" s="99"/>
      <c r="BG46" s="100" t="str">
        <f t="shared" si="8"/>
        <v/>
      </c>
      <c r="BH46" s="58"/>
      <c r="BI46" s="133"/>
      <c r="BJ46" s="101" t="str">
        <f t="shared" si="9"/>
        <v/>
      </c>
    </row>
    <row r="47" spans="2:62" x14ac:dyDescent="0.25">
      <c r="B47" s="31" t="s">
        <v>276</v>
      </c>
      <c r="C47" s="32"/>
      <c r="D47" s="99"/>
      <c r="E47" s="32"/>
      <c r="F47" s="33"/>
      <c r="H47" s="81" t="s">
        <v>328</v>
      </c>
      <c r="I47" s="32"/>
      <c r="J47" s="32"/>
      <c r="K47" s="32"/>
      <c r="L47" s="32"/>
      <c r="M47" s="99"/>
      <c r="N47" s="104" t="str">
        <f t="shared" si="10"/>
        <v/>
      </c>
      <c r="O47" s="110"/>
      <c r="P47" s="105" t="str">
        <f t="shared" si="11"/>
        <v/>
      </c>
      <c r="Q47" s="106"/>
      <c r="R47" s="105" t="str">
        <f t="shared" si="12"/>
        <v/>
      </c>
      <c r="S47" s="106"/>
      <c r="T47" s="108" t="str">
        <f t="shared" si="13"/>
        <v/>
      </c>
      <c r="V47" s="31" t="s">
        <v>423</v>
      </c>
      <c r="W47" s="32"/>
      <c r="X47" s="32"/>
      <c r="Y47" s="32"/>
      <c r="Z47" s="32"/>
      <c r="AA47" s="32"/>
      <c r="AB47" s="32"/>
      <c r="AC47" s="32"/>
      <c r="AD47" s="99"/>
      <c r="AE47" s="100" t="str">
        <f t="shared" si="4"/>
        <v/>
      </c>
      <c r="AF47" s="32"/>
      <c r="AG47" s="80"/>
      <c r="AH47" s="101" t="str">
        <f t="shared" si="5"/>
        <v/>
      </c>
      <c r="AJ47" s="31" t="s">
        <v>468</v>
      </c>
      <c r="AK47" s="32"/>
      <c r="AL47" s="32"/>
      <c r="AM47" s="32"/>
      <c r="AN47" s="32"/>
      <c r="AO47" s="120"/>
      <c r="AP47" s="32"/>
      <c r="AQ47" s="120"/>
      <c r="AR47" s="99"/>
      <c r="AS47" s="100" t="str">
        <f t="shared" si="6"/>
        <v/>
      </c>
      <c r="AT47" s="58"/>
      <c r="AU47" s="32"/>
      <c r="AV47" s="101" t="str">
        <f t="shared" si="7"/>
        <v/>
      </c>
      <c r="AX47" s="31" t="s">
        <v>513</v>
      </c>
      <c r="AY47" s="32"/>
      <c r="AZ47" s="32"/>
      <c r="BA47" s="32"/>
      <c r="BB47" s="133"/>
      <c r="BC47" s="133"/>
      <c r="BD47" s="32"/>
      <c r="BE47" s="32"/>
      <c r="BF47" s="99"/>
      <c r="BG47" s="100" t="str">
        <f t="shared" si="8"/>
        <v/>
      </c>
      <c r="BH47" s="58"/>
      <c r="BI47" s="133"/>
      <c r="BJ47" s="101" t="str">
        <f t="shared" si="9"/>
        <v/>
      </c>
    </row>
    <row r="48" spans="2:62" x14ac:dyDescent="0.25">
      <c r="B48" s="31" t="s">
        <v>277</v>
      </c>
      <c r="C48" s="32"/>
      <c r="D48" s="99"/>
      <c r="E48" s="32"/>
      <c r="F48" s="33"/>
      <c r="H48" s="81" t="s">
        <v>329</v>
      </c>
      <c r="I48" s="32"/>
      <c r="J48" s="32"/>
      <c r="K48" s="32"/>
      <c r="L48" s="32"/>
      <c r="M48" s="99"/>
      <c r="N48" s="104" t="str">
        <f t="shared" si="10"/>
        <v/>
      </c>
      <c r="O48" s="110"/>
      <c r="P48" s="105" t="str">
        <f t="shared" si="11"/>
        <v/>
      </c>
      <c r="Q48" s="106"/>
      <c r="R48" s="105" t="str">
        <f t="shared" si="12"/>
        <v/>
      </c>
      <c r="S48" s="106"/>
      <c r="T48" s="108" t="str">
        <f t="shared" si="13"/>
        <v/>
      </c>
      <c r="V48" s="31" t="s">
        <v>424</v>
      </c>
      <c r="W48" s="32"/>
      <c r="X48" s="32"/>
      <c r="Y48" s="32"/>
      <c r="Z48" s="32"/>
      <c r="AA48" s="32"/>
      <c r="AB48" s="32"/>
      <c r="AC48" s="32"/>
      <c r="AD48" s="99"/>
      <c r="AE48" s="100" t="str">
        <f t="shared" si="4"/>
        <v/>
      </c>
      <c r="AF48" s="32"/>
      <c r="AG48" s="80"/>
      <c r="AH48" s="101" t="str">
        <f t="shared" si="5"/>
        <v/>
      </c>
      <c r="AJ48" s="31" t="s">
        <v>469</v>
      </c>
      <c r="AK48" s="32"/>
      <c r="AL48" s="32"/>
      <c r="AM48" s="32"/>
      <c r="AN48" s="32"/>
      <c r="AO48" s="120"/>
      <c r="AP48" s="32"/>
      <c r="AQ48" s="120"/>
      <c r="AR48" s="99"/>
      <c r="AS48" s="100" t="str">
        <f t="shared" si="6"/>
        <v/>
      </c>
      <c r="AT48" s="58"/>
      <c r="AU48" s="32"/>
      <c r="AV48" s="101" t="str">
        <f t="shared" si="7"/>
        <v/>
      </c>
      <c r="AX48" s="31" t="s">
        <v>514</v>
      </c>
      <c r="AY48" s="32"/>
      <c r="AZ48" s="32"/>
      <c r="BA48" s="32"/>
      <c r="BB48" s="133"/>
      <c r="BC48" s="133"/>
      <c r="BD48" s="32"/>
      <c r="BE48" s="32"/>
      <c r="BF48" s="99"/>
      <c r="BG48" s="100" t="str">
        <f t="shared" si="8"/>
        <v/>
      </c>
      <c r="BH48" s="58"/>
      <c r="BI48" s="133"/>
      <c r="BJ48" s="101" t="str">
        <f t="shared" si="9"/>
        <v/>
      </c>
    </row>
    <row r="49" spans="2:62" x14ac:dyDescent="0.25">
      <c r="B49" s="31" t="s">
        <v>278</v>
      </c>
      <c r="C49" s="32"/>
      <c r="D49" s="99"/>
      <c r="E49" s="32"/>
      <c r="F49" s="33"/>
      <c r="H49" s="81" t="s">
        <v>330</v>
      </c>
      <c r="I49" s="32"/>
      <c r="J49" s="32"/>
      <c r="K49" s="32"/>
      <c r="L49" s="32"/>
      <c r="M49" s="99"/>
      <c r="N49" s="104" t="str">
        <f t="shared" si="10"/>
        <v/>
      </c>
      <c r="O49" s="110"/>
      <c r="P49" s="105" t="str">
        <f t="shared" si="11"/>
        <v/>
      </c>
      <c r="Q49" s="106"/>
      <c r="R49" s="105" t="str">
        <f t="shared" si="12"/>
        <v/>
      </c>
      <c r="S49" s="106"/>
      <c r="T49" s="108" t="str">
        <f t="shared" si="13"/>
        <v/>
      </c>
      <c r="V49" s="31" t="s">
        <v>425</v>
      </c>
      <c r="W49" s="32"/>
      <c r="X49" s="32"/>
      <c r="Y49" s="32"/>
      <c r="Z49" s="32"/>
      <c r="AA49" s="32"/>
      <c r="AB49" s="32"/>
      <c r="AC49" s="32"/>
      <c r="AD49" s="99"/>
      <c r="AE49" s="100" t="str">
        <f t="shared" si="4"/>
        <v/>
      </c>
      <c r="AF49" s="32"/>
      <c r="AG49" s="80"/>
      <c r="AH49" s="101" t="str">
        <f t="shared" si="5"/>
        <v/>
      </c>
      <c r="AJ49" s="31" t="s">
        <v>470</v>
      </c>
      <c r="AK49" s="32"/>
      <c r="AL49" s="32"/>
      <c r="AM49" s="32"/>
      <c r="AN49" s="32"/>
      <c r="AO49" s="120"/>
      <c r="AP49" s="32"/>
      <c r="AQ49" s="120"/>
      <c r="AR49" s="99"/>
      <c r="AS49" s="100" t="str">
        <f t="shared" si="6"/>
        <v/>
      </c>
      <c r="AT49" s="58"/>
      <c r="AU49" s="32"/>
      <c r="AV49" s="101" t="str">
        <f t="shared" si="7"/>
        <v/>
      </c>
      <c r="AX49" s="31" t="s">
        <v>515</v>
      </c>
      <c r="AY49" s="32"/>
      <c r="AZ49" s="32"/>
      <c r="BA49" s="32"/>
      <c r="BB49" s="133"/>
      <c r="BC49" s="133"/>
      <c r="BD49" s="32"/>
      <c r="BE49" s="32"/>
      <c r="BF49" s="99"/>
      <c r="BG49" s="100" t="str">
        <f t="shared" si="8"/>
        <v/>
      </c>
      <c r="BH49" s="58"/>
      <c r="BI49" s="133"/>
      <c r="BJ49" s="101" t="str">
        <f t="shared" si="9"/>
        <v/>
      </c>
    </row>
    <row r="50" spans="2:62" x14ac:dyDescent="0.25">
      <c r="B50" s="31" t="s">
        <v>279</v>
      </c>
      <c r="C50" s="32"/>
      <c r="D50" s="99"/>
      <c r="E50" s="32"/>
      <c r="F50" s="33"/>
      <c r="H50" s="81" t="s">
        <v>331</v>
      </c>
      <c r="I50" s="32"/>
      <c r="J50" s="32"/>
      <c r="K50" s="32"/>
      <c r="L50" s="32"/>
      <c r="M50" s="99"/>
      <c r="N50" s="104" t="str">
        <f t="shared" si="10"/>
        <v/>
      </c>
      <c r="O50" s="110"/>
      <c r="P50" s="105" t="str">
        <f t="shared" si="11"/>
        <v/>
      </c>
      <c r="Q50" s="106"/>
      <c r="R50" s="105" t="str">
        <f t="shared" si="12"/>
        <v/>
      </c>
      <c r="S50" s="106"/>
      <c r="T50" s="108" t="str">
        <f t="shared" si="13"/>
        <v/>
      </c>
      <c r="V50" s="31" t="s">
        <v>426</v>
      </c>
      <c r="W50" s="32"/>
      <c r="X50" s="32"/>
      <c r="Y50" s="32"/>
      <c r="Z50" s="32"/>
      <c r="AA50" s="32"/>
      <c r="AB50" s="32"/>
      <c r="AC50" s="32"/>
      <c r="AD50" s="99"/>
      <c r="AE50" s="100" t="str">
        <f t="shared" si="4"/>
        <v/>
      </c>
      <c r="AF50" s="32"/>
      <c r="AG50" s="80"/>
      <c r="AH50" s="101" t="str">
        <f t="shared" si="5"/>
        <v/>
      </c>
      <c r="AJ50" s="31" t="s">
        <v>471</v>
      </c>
      <c r="AK50" s="32"/>
      <c r="AL50" s="32"/>
      <c r="AM50" s="32"/>
      <c r="AN50" s="32"/>
      <c r="AO50" s="120"/>
      <c r="AP50" s="32"/>
      <c r="AQ50" s="120"/>
      <c r="AR50" s="99"/>
      <c r="AS50" s="100" t="str">
        <f t="shared" si="6"/>
        <v/>
      </c>
      <c r="AT50" s="58"/>
      <c r="AU50" s="32"/>
      <c r="AV50" s="101" t="str">
        <f t="shared" si="7"/>
        <v/>
      </c>
      <c r="AX50" s="31" t="s">
        <v>516</v>
      </c>
      <c r="AY50" s="32"/>
      <c r="AZ50" s="32"/>
      <c r="BA50" s="32"/>
      <c r="BB50" s="133"/>
      <c r="BC50" s="133"/>
      <c r="BD50" s="32"/>
      <c r="BE50" s="32"/>
      <c r="BF50" s="99"/>
      <c r="BG50" s="100" t="str">
        <f t="shared" si="8"/>
        <v/>
      </c>
      <c r="BH50" s="58"/>
      <c r="BI50" s="133"/>
      <c r="BJ50" s="101" t="str">
        <f t="shared" si="9"/>
        <v/>
      </c>
    </row>
    <row r="51" spans="2:62" x14ac:dyDescent="0.25">
      <c r="B51" s="31" t="s">
        <v>280</v>
      </c>
      <c r="C51" s="32"/>
      <c r="D51" s="99"/>
      <c r="E51" s="32"/>
      <c r="F51" s="33"/>
      <c r="H51" s="81" t="s">
        <v>332</v>
      </c>
      <c r="I51" s="32"/>
      <c r="J51" s="32"/>
      <c r="K51" s="32"/>
      <c r="L51" s="32"/>
      <c r="M51" s="99"/>
      <c r="N51" s="104" t="str">
        <f t="shared" si="10"/>
        <v/>
      </c>
      <c r="O51" s="110"/>
      <c r="P51" s="105" t="str">
        <f t="shared" si="11"/>
        <v/>
      </c>
      <c r="Q51" s="106"/>
      <c r="R51" s="105" t="str">
        <f t="shared" si="12"/>
        <v/>
      </c>
      <c r="S51" s="106"/>
      <c r="T51" s="108" t="str">
        <f t="shared" si="13"/>
        <v/>
      </c>
      <c r="V51" s="31" t="s">
        <v>427</v>
      </c>
      <c r="W51" s="32"/>
      <c r="X51" s="32"/>
      <c r="Y51" s="32"/>
      <c r="Z51" s="32"/>
      <c r="AA51" s="32"/>
      <c r="AB51" s="32"/>
      <c r="AC51" s="32"/>
      <c r="AD51" s="99"/>
      <c r="AE51" s="100" t="str">
        <f t="shared" si="4"/>
        <v/>
      </c>
      <c r="AF51" s="32"/>
      <c r="AG51" s="80"/>
      <c r="AH51" s="101" t="str">
        <f t="shared" si="5"/>
        <v/>
      </c>
      <c r="AJ51" s="31" t="s">
        <v>472</v>
      </c>
      <c r="AK51" s="32"/>
      <c r="AL51" s="32"/>
      <c r="AM51" s="32"/>
      <c r="AN51" s="32"/>
      <c r="AO51" s="120"/>
      <c r="AP51" s="32"/>
      <c r="AQ51" s="120"/>
      <c r="AR51" s="99"/>
      <c r="AS51" s="100" t="str">
        <f t="shared" si="6"/>
        <v/>
      </c>
      <c r="AT51" s="58"/>
      <c r="AU51" s="32"/>
      <c r="AV51" s="101" t="str">
        <f t="shared" si="7"/>
        <v/>
      </c>
      <c r="AX51" s="31" t="s">
        <v>517</v>
      </c>
      <c r="AY51" s="32"/>
      <c r="AZ51" s="32"/>
      <c r="BA51" s="32"/>
      <c r="BB51" s="133"/>
      <c r="BC51" s="133"/>
      <c r="BD51" s="32"/>
      <c r="BE51" s="32"/>
      <c r="BF51" s="99"/>
      <c r="BG51" s="100" t="str">
        <f t="shared" si="8"/>
        <v/>
      </c>
      <c r="BH51" s="58"/>
      <c r="BI51" s="133"/>
      <c r="BJ51" s="101" t="str">
        <f t="shared" si="9"/>
        <v/>
      </c>
    </row>
    <row r="52" spans="2:62" x14ac:dyDescent="0.25">
      <c r="B52" s="31" t="s">
        <v>281</v>
      </c>
      <c r="C52" s="32"/>
      <c r="D52" s="99"/>
      <c r="E52" s="32"/>
      <c r="F52" s="33"/>
      <c r="H52" s="81" t="s">
        <v>333</v>
      </c>
      <c r="I52" s="32"/>
      <c r="J52" s="32"/>
      <c r="K52" s="32"/>
      <c r="L52" s="32"/>
      <c r="M52" s="99"/>
      <c r="N52" s="104" t="str">
        <f t="shared" si="10"/>
        <v/>
      </c>
      <c r="O52" s="110"/>
      <c r="P52" s="105" t="str">
        <f t="shared" si="11"/>
        <v/>
      </c>
      <c r="Q52" s="106"/>
      <c r="R52" s="105" t="str">
        <f t="shared" si="12"/>
        <v/>
      </c>
      <c r="S52" s="106"/>
      <c r="T52" s="108" t="str">
        <f t="shared" si="13"/>
        <v/>
      </c>
      <c r="V52" s="31" t="s">
        <v>428</v>
      </c>
      <c r="W52" s="32"/>
      <c r="X52" s="32"/>
      <c r="Y52" s="32"/>
      <c r="Z52" s="32"/>
      <c r="AA52" s="32"/>
      <c r="AB52" s="32"/>
      <c r="AC52" s="32"/>
      <c r="AD52" s="99"/>
      <c r="AE52" s="100" t="str">
        <f t="shared" si="4"/>
        <v/>
      </c>
      <c r="AF52" s="32"/>
      <c r="AG52" s="80"/>
      <c r="AH52" s="101" t="str">
        <f t="shared" si="5"/>
        <v/>
      </c>
      <c r="AJ52" s="31" t="s">
        <v>473</v>
      </c>
      <c r="AK52" s="32"/>
      <c r="AL52" s="32"/>
      <c r="AM52" s="32"/>
      <c r="AN52" s="32"/>
      <c r="AO52" s="120"/>
      <c r="AP52" s="32"/>
      <c r="AQ52" s="120"/>
      <c r="AR52" s="99"/>
      <c r="AS52" s="100" t="str">
        <f t="shared" si="6"/>
        <v/>
      </c>
      <c r="AT52" s="58"/>
      <c r="AU52" s="32"/>
      <c r="AV52" s="101" t="str">
        <f t="shared" si="7"/>
        <v/>
      </c>
      <c r="AX52" s="31" t="s">
        <v>518</v>
      </c>
      <c r="AY52" s="32"/>
      <c r="AZ52" s="32"/>
      <c r="BA52" s="32"/>
      <c r="BB52" s="133"/>
      <c r="BC52" s="133"/>
      <c r="BD52" s="32"/>
      <c r="BE52" s="32"/>
      <c r="BF52" s="99"/>
      <c r="BG52" s="100" t="str">
        <f t="shared" si="8"/>
        <v/>
      </c>
      <c r="BH52" s="58"/>
      <c r="BI52" s="133"/>
      <c r="BJ52" s="101" t="str">
        <f t="shared" si="9"/>
        <v/>
      </c>
    </row>
    <row r="53" spans="2:62" x14ac:dyDescent="0.25">
      <c r="B53" s="31" t="s">
        <v>282</v>
      </c>
      <c r="C53" s="32"/>
      <c r="D53" s="99"/>
      <c r="E53" s="32"/>
      <c r="F53" s="33"/>
      <c r="H53" s="81" t="s">
        <v>334</v>
      </c>
      <c r="I53" s="32"/>
      <c r="J53" s="32"/>
      <c r="K53" s="32"/>
      <c r="L53" s="32"/>
      <c r="M53" s="99"/>
      <c r="N53" s="104" t="str">
        <f t="shared" si="10"/>
        <v/>
      </c>
      <c r="O53" s="110"/>
      <c r="P53" s="105" t="str">
        <f t="shared" si="11"/>
        <v/>
      </c>
      <c r="Q53" s="106"/>
      <c r="R53" s="105" t="str">
        <f t="shared" si="12"/>
        <v/>
      </c>
      <c r="S53" s="106"/>
      <c r="T53" s="108" t="str">
        <f t="shared" si="13"/>
        <v/>
      </c>
      <c r="V53" s="31" t="s">
        <v>429</v>
      </c>
      <c r="W53" s="32"/>
      <c r="X53" s="32"/>
      <c r="Y53" s="32"/>
      <c r="Z53" s="32"/>
      <c r="AA53" s="32"/>
      <c r="AB53" s="32"/>
      <c r="AC53" s="32"/>
      <c r="AD53" s="99"/>
      <c r="AE53" s="100" t="str">
        <f t="shared" si="4"/>
        <v/>
      </c>
      <c r="AF53" s="32"/>
      <c r="AG53" s="80"/>
      <c r="AH53" s="101" t="str">
        <f t="shared" si="5"/>
        <v/>
      </c>
      <c r="AJ53" s="31" t="s">
        <v>474</v>
      </c>
      <c r="AK53" s="32"/>
      <c r="AL53" s="32"/>
      <c r="AM53" s="32"/>
      <c r="AN53" s="32"/>
      <c r="AO53" s="120"/>
      <c r="AP53" s="32"/>
      <c r="AQ53" s="120"/>
      <c r="AR53" s="99"/>
      <c r="AS53" s="100" t="str">
        <f t="shared" si="6"/>
        <v/>
      </c>
      <c r="AT53" s="58"/>
      <c r="AU53" s="32"/>
      <c r="AV53" s="101" t="str">
        <f t="shared" si="7"/>
        <v/>
      </c>
      <c r="AX53" s="31" t="s">
        <v>519</v>
      </c>
      <c r="AY53" s="32"/>
      <c r="AZ53" s="32"/>
      <c r="BA53" s="32"/>
      <c r="BB53" s="133"/>
      <c r="BC53" s="133"/>
      <c r="BD53" s="32"/>
      <c r="BE53" s="32"/>
      <c r="BF53" s="99"/>
      <c r="BG53" s="100" t="str">
        <f t="shared" si="8"/>
        <v/>
      </c>
      <c r="BH53" s="58"/>
      <c r="BI53" s="133"/>
      <c r="BJ53" s="101" t="str">
        <f t="shared" si="9"/>
        <v/>
      </c>
    </row>
    <row r="54" spans="2:62" x14ac:dyDescent="0.25">
      <c r="B54" s="31" t="s">
        <v>283</v>
      </c>
      <c r="C54" s="32"/>
      <c r="D54" s="99"/>
      <c r="E54" s="32"/>
      <c r="F54" s="33"/>
      <c r="H54" s="81" t="s">
        <v>335</v>
      </c>
      <c r="I54" s="32"/>
      <c r="J54" s="32"/>
      <c r="K54" s="32"/>
      <c r="L54" s="32"/>
      <c r="M54" s="99"/>
      <c r="N54" s="104" t="str">
        <f t="shared" si="10"/>
        <v/>
      </c>
      <c r="O54" s="110"/>
      <c r="P54" s="105" t="str">
        <f t="shared" si="11"/>
        <v/>
      </c>
      <c r="Q54" s="106"/>
      <c r="R54" s="105" t="str">
        <f t="shared" si="12"/>
        <v/>
      </c>
      <c r="S54" s="106"/>
      <c r="T54" s="108" t="str">
        <f t="shared" si="13"/>
        <v/>
      </c>
      <c r="V54" s="31" t="s">
        <v>430</v>
      </c>
      <c r="W54" s="32"/>
      <c r="X54" s="32"/>
      <c r="Y54" s="32"/>
      <c r="Z54" s="32"/>
      <c r="AA54" s="32"/>
      <c r="AB54" s="32"/>
      <c r="AC54" s="32"/>
      <c r="AD54" s="99"/>
      <c r="AE54" s="100" t="str">
        <f t="shared" si="4"/>
        <v/>
      </c>
      <c r="AF54" s="32"/>
      <c r="AG54" s="80"/>
      <c r="AH54" s="101" t="str">
        <f t="shared" si="5"/>
        <v/>
      </c>
      <c r="AJ54" s="31" t="s">
        <v>475</v>
      </c>
      <c r="AK54" s="32"/>
      <c r="AL54" s="32"/>
      <c r="AM54" s="32"/>
      <c r="AN54" s="32"/>
      <c r="AO54" s="120"/>
      <c r="AP54" s="32"/>
      <c r="AQ54" s="120"/>
      <c r="AR54" s="99"/>
      <c r="AS54" s="100" t="str">
        <f t="shared" si="6"/>
        <v/>
      </c>
      <c r="AT54" s="58"/>
      <c r="AU54" s="32"/>
      <c r="AV54" s="101" t="str">
        <f t="shared" si="7"/>
        <v/>
      </c>
      <c r="AX54" s="31" t="s">
        <v>520</v>
      </c>
      <c r="AY54" s="32"/>
      <c r="AZ54" s="32"/>
      <c r="BA54" s="32"/>
      <c r="BB54" s="133"/>
      <c r="BC54" s="133"/>
      <c r="BD54" s="32"/>
      <c r="BE54" s="32"/>
      <c r="BF54" s="99"/>
      <c r="BG54" s="100" t="str">
        <f t="shared" si="8"/>
        <v/>
      </c>
      <c r="BH54" s="58"/>
      <c r="BI54" s="133"/>
      <c r="BJ54" s="101" t="str">
        <f t="shared" si="9"/>
        <v/>
      </c>
    </row>
    <row r="55" spans="2:62" x14ac:dyDescent="0.25">
      <c r="B55" s="31" t="s">
        <v>284</v>
      </c>
      <c r="C55" s="32"/>
      <c r="D55" s="99"/>
      <c r="E55" s="32"/>
      <c r="F55" s="33"/>
      <c r="H55" s="81" t="s">
        <v>336</v>
      </c>
      <c r="I55" s="32"/>
      <c r="J55" s="32"/>
      <c r="K55" s="32"/>
      <c r="L55" s="32"/>
      <c r="M55" s="99"/>
      <c r="N55" s="104" t="str">
        <f t="shared" si="10"/>
        <v/>
      </c>
      <c r="O55" s="110"/>
      <c r="P55" s="105" t="str">
        <f t="shared" si="11"/>
        <v/>
      </c>
      <c r="Q55" s="106"/>
      <c r="R55" s="105" t="str">
        <f t="shared" si="12"/>
        <v/>
      </c>
      <c r="S55" s="106"/>
      <c r="T55" s="108" t="str">
        <f t="shared" si="13"/>
        <v/>
      </c>
      <c r="V55" s="31" t="s">
        <v>431</v>
      </c>
      <c r="W55" s="32"/>
      <c r="X55" s="32"/>
      <c r="Y55" s="32"/>
      <c r="Z55" s="32"/>
      <c r="AA55" s="32"/>
      <c r="AB55" s="32"/>
      <c r="AC55" s="32"/>
      <c r="AD55" s="99"/>
      <c r="AE55" s="100" t="str">
        <f t="shared" si="4"/>
        <v/>
      </c>
      <c r="AF55" s="32"/>
      <c r="AG55" s="80"/>
      <c r="AH55" s="101" t="str">
        <f t="shared" si="5"/>
        <v/>
      </c>
      <c r="AJ55" s="31" t="s">
        <v>476</v>
      </c>
      <c r="AK55" s="32"/>
      <c r="AL55" s="32"/>
      <c r="AM55" s="32"/>
      <c r="AN55" s="32"/>
      <c r="AO55" s="120"/>
      <c r="AP55" s="32"/>
      <c r="AQ55" s="120"/>
      <c r="AR55" s="99"/>
      <c r="AS55" s="100" t="str">
        <f t="shared" si="6"/>
        <v/>
      </c>
      <c r="AT55" s="58"/>
      <c r="AU55" s="32"/>
      <c r="AV55" s="101" t="str">
        <f t="shared" si="7"/>
        <v/>
      </c>
      <c r="AX55" s="31" t="s">
        <v>521</v>
      </c>
      <c r="AY55" s="32"/>
      <c r="AZ55" s="32"/>
      <c r="BA55" s="32"/>
      <c r="BB55" s="133"/>
      <c r="BC55" s="133"/>
      <c r="BD55" s="32"/>
      <c r="BE55" s="32"/>
      <c r="BF55" s="99"/>
      <c r="BG55" s="100" t="str">
        <f t="shared" si="8"/>
        <v/>
      </c>
      <c r="BH55" s="58"/>
      <c r="BI55" s="133"/>
      <c r="BJ55" s="101" t="str">
        <f t="shared" si="9"/>
        <v/>
      </c>
    </row>
    <row r="56" spans="2:62" x14ac:dyDescent="0.25">
      <c r="B56" s="31" t="s">
        <v>285</v>
      </c>
      <c r="C56" s="32"/>
      <c r="D56" s="99"/>
      <c r="E56" s="32"/>
      <c r="F56" s="33"/>
      <c r="H56" s="81" t="s">
        <v>337</v>
      </c>
      <c r="I56" s="32"/>
      <c r="J56" s="32"/>
      <c r="K56" s="32"/>
      <c r="L56" s="32"/>
      <c r="M56" s="99"/>
      <c r="N56" s="104" t="str">
        <f t="shared" si="10"/>
        <v/>
      </c>
      <c r="O56" s="110"/>
      <c r="P56" s="105" t="str">
        <f t="shared" si="11"/>
        <v/>
      </c>
      <c r="Q56" s="106"/>
      <c r="R56" s="105" t="str">
        <f t="shared" si="12"/>
        <v/>
      </c>
      <c r="S56" s="106"/>
      <c r="T56" s="108" t="str">
        <f t="shared" si="13"/>
        <v/>
      </c>
      <c r="V56" s="31" t="s">
        <v>432</v>
      </c>
      <c r="W56" s="32"/>
      <c r="X56" s="32"/>
      <c r="Y56" s="32"/>
      <c r="Z56" s="32"/>
      <c r="AA56" s="32"/>
      <c r="AB56" s="32"/>
      <c r="AC56" s="32"/>
      <c r="AD56" s="99"/>
      <c r="AE56" s="100" t="str">
        <f t="shared" si="4"/>
        <v/>
      </c>
      <c r="AF56" s="32"/>
      <c r="AG56" s="80"/>
      <c r="AH56" s="101" t="str">
        <f t="shared" si="5"/>
        <v/>
      </c>
      <c r="AJ56" s="31" t="s">
        <v>477</v>
      </c>
      <c r="AK56" s="32"/>
      <c r="AL56" s="32"/>
      <c r="AM56" s="32"/>
      <c r="AN56" s="32"/>
      <c r="AO56" s="120"/>
      <c r="AP56" s="32"/>
      <c r="AQ56" s="120"/>
      <c r="AR56" s="99"/>
      <c r="AS56" s="100" t="str">
        <f t="shared" si="6"/>
        <v/>
      </c>
      <c r="AT56" s="58"/>
      <c r="AU56" s="32"/>
      <c r="AV56" s="101" t="str">
        <f t="shared" si="7"/>
        <v/>
      </c>
      <c r="AX56" s="31" t="s">
        <v>522</v>
      </c>
      <c r="AY56" s="32"/>
      <c r="AZ56" s="32"/>
      <c r="BA56" s="32"/>
      <c r="BB56" s="133"/>
      <c r="BC56" s="133"/>
      <c r="BD56" s="32"/>
      <c r="BE56" s="32"/>
      <c r="BF56" s="99"/>
      <c r="BG56" s="100" t="str">
        <f t="shared" si="8"/>
        <v/>
      </c>
      <c r="BH56" s="58"/>
      <c r="BI56" s="133"/>
      <c r="BJ56" s="101" t="str">
        <f t="shared" si="9"/>
        <v/>
      </c>
    </row>
    <row r="57" spans="2:62" x14ac:dyDescent="0.25">
      <c r="B57" s="31" t="s">
        <v>286</v>
      </c>
      <c r="C57" s="32"/>
      <c r="D57" s="99"/>
      <c r="E57" s="32"/>
      <c r="F57" s="33"/>
      <c r="H57" s="81" t="s">
        <v>338</v>
      </c>
      <c r="I57" s="32"/>
      <c r="J57" s="32"/>
      <c r="K57" s="32"/>
      <c r="L57" s="32"/>
      <c r="M57" s="99"/>
      <c r="N57" s="104" t="str">
        <f t="shared" si="10"/>
        <v/>
      </c>
      <c r="O57" s="110"/>
      <c r="P57" s="105" t="str">
        <f t="shared" si="11"/>
        <v/>
      </c>
      <c r="Q57" s="106"/>
      <c r="R57" s="105" t="str">
        <f t="shared" si="12"/>
        <v/>
      </c>
      <c r="S57" s="106"/>
      <c r="T57" s="108" t="str">
        <f t="shared" si="13"/>
        <v/>
      </c>
      <c r="V57" s="31" t="s">
        <v>433</v>
      </c>
      <c r="W57" s="32"/>
      <c r="X57" s="32"/>
      <c r="Y57" s="32"/>
      <c r="Z57" s="32"/>
      <c r="AA57" s="32"/>
      <c r="AB57" s="32"/>
      <c r="AC57" s="32"/>
      <c r="AD57" s="99"/>
      <c r="AE57" s="100" t="str">
        <f t="shared" si="4"/>
        <v/>
      </c>
      <c r="AF57" s="32"/>
      <c r="AG57" s="80"/>
      <c r="AH57" s="101" t="str">
        <f t="shared" si="5"/>
        <v/>
      </c>
      <c r="AJ57" s="31" t="s">
        <v>478</v>
      </c>
      <c r="AK57" s="32"/>
      <c r="AL57" s="32"/>
      <c r="AM57" s="32"/>
      <c r="AN57" s="32"/>
      <c r="AO57" s="120"/>
      <c r="AP57" s="32"/>
      <c r="AQ57" s="120"/>
      <c r="AR57" s="99"/>
      <c r="AS57" s="100" t="str">
        <f t="shared" si="6"/>
        <v/>
      </c>
      <c r="AT57" s="58"/>
      <c r="AU57" s="32"/>
      <c r="AV57" s="101" t="str">
        <f t="shared" si="7"/>
        <v/>
      </c>
      <c r="AX57" s="31" t="s">
        <v>523</v>
      </c>
      <c r="AY57" s="32"/>
      <c r="AZ57" s="32"/>
      <c r="BA57" s="32"/>
      <c r="BB57" s="133"/>
      <c r="BC57" s="133"/>
      <c r="BD57" s="32"/>
      <c r="BE57" s="32"/>
      <c r="BF57" s="99"/>
      <c r="BG57" s="100" t="str">
        <f t="shared" si="8"/>
        <v/>
      </c>
      <c r="BH57" s="58"/>
      <c r="BI57" s="133"/>
      <c r="BJ57" s="101" t="str">
        <f t="shared" si="9"/>
        <v/>
      </c>
    </row>
    <row r="58" spans="2:62" x14ac:dyDescent="0.25">
      <c r="B58" s="31" t="s">
        <v>287</v>
      </c>
      <c r="C58" s="32"/>
      <c r="D58" s="99"/>
      <c r="E58" s="32"/>
      <c r="F58" s="33"/>
      <c r="H58" s="81" t="s">
        <v>339</v>
      </c>
      <c r="I58" s="32"/>
      <c r="J58" s="32"/>
      <c r="K58" s="32"/>
      <c r="L58" s="32"/>
      <c r="M58" s="99"/>
      <c r="N58" s="104" t="str">
        <f t="shared" si="10"/>
        <v/>
      </c>
      <c r="O58" s="110"/>
      <c r="P58" s="105" t="str">
        <f t="shared" si="11"/>
        <v/>
      </c>
      <c r="Q58" s="106"/>
      <c r="R58" s="105" t="str">
        <f t="shared" si="12"/>
        <v/>
      </c>
      <c r="S58" s="106"/>
      <c r="T58" s="108" t="str">
        <f t="shared" si="13"/>
        <v/>
      </c>
      <c r="V58" s="31" t="s">
        <v>434</v>
      </c>
      <c r="W58" s="32"/>
      <c r="X58" s="32"/>
      <c r="Y58" s="32"/>
      <c r="Z58" s="32"/>
      <c r="AA58" s="32"/>
      <c r="AB58" s="32"/>
      <c r="AC58" s="32"/>
      <c r="AD58" s="99"/>
      <c r="AE58" s="100" t="str">
        <f t="shared" si="4"/>
        <v/>
      </c>
      <c r="AF58" s="32"/>
      <c r="AG58" s="80"/>
      <c r="AH58" s="101" t="str">
        <f t="shared" si="5"/>
        <v/>
      </c>
      <c r="AJ58" s="31" t="s">
        <v>479</v>
      </c>
      <c r="AK58" s="32"/>
      <c r="AL58" s="32"/>
      <c r="AM58" s="32"/>
      <c r="AN58" s="32"/>
      <c r="AO58" s="120"/>
      <c r="AP58" s="32"/>
      <c r="AQ58" s="120"/>
      <c r="AR58" s="99"/>
      <c r="AS58" s="100" t="str">
        <f t="shared" si="6"/>
        <v/>
      </c>
      <c r="AT58" s="58"/>
      <c r="AU58" s="32"/>
      <c r="AV58" s="101" t="str">
        <f t="shared" si="7"/>
        <v/>
      </c>
      <c r="AX58" s="31" t="s">
        <v>524</v>
      </c>
      <c r="AY58" s="32"/>
      <c r="AZ58" s="32"/>
      <c r="BA58" s="32"/>
      <c r="BB58" s="133"/>
      <c r="BC58" s="133"/>
      <c r="BD58" s="32"/>
      <c r="BE58" s="32"/>
      <c r="BF58" s="99"/>
      <c r="BG58" s="100" t="str">
        <f t="shared" si="8"/>
        <v/>
      </c>
      <c r="BH58" s="58"/>
      <c r="BI58" s="133"/>
      <c r="BJ58" s="101" t="str">
        <f t="shared" si="9"/>
        <v/>
      </c>
    </row>
    <row r="59" spans="2:62" x14ac:dyDescent="0.25">
      <c r="B59" s="57" t="s">
        <v>288</v>
      </c>
      <c r="C59" s="32"/>
      <c r="D59" s="99"/>
      <c r="E59" s="32"/>
      <c r="F59" s="33"/>
      <c r="H59" s="81" t="s">
        <v>340</v>
      </c>
      <c r="I59" s="32"/>
      <c r="J59" s="32"/>
      <c r="K59" s="32"/>
      <c r="L59" s="32"/>
      <c r="M59" s="99"/>
      <c r="N59" s="104" t="str">
        <f t="shared" si="10"/>
        <v/>
      </c>
      <c r="O59" s="110"/>
      <c r="P59" s="105" t="str">
        <f t="shared" si="11"/>
        <v/>
      </c>
      <c r="Q59" s="106"/>
      <c r="R59" s="105" t="str">
        <f t="shared" si="12"/>
        <v/>
      </c>
      <c r="S59" s="106"/>
      <c r="T59" s="108" t="str">
        <f t="shared" si="13"/>
        <v/>
      </c>
      <c r="V59" s="31" t="s">
        <v>435</v>
      </c>
      <c r="W59" s="32"/>
      <c r="X59" s="32"/>
      <c r="Y59" s="32"/>
      <c r="Z59" s="32"/>
      <c r="AA59" s="32"/>
      <c r="AB59" s="32"/>
      <c r="AC59" s="32"/>
      <c r="AD59" s="99"/>
      <c r="AE59" s="100" t="str">
        <f t="shared" si="4"/>
        <v/>
      </c>
      <c r="AF59" s="32"/>
      <c r="AG59" s="80"/>
      <c r="AH59" s="101" t="str">
        <f t="shared" si="5"/>
        <v/>
      </c>
      <c r="AJ59" s="31" t="s">
        <v>480</v>
      </c>
      <c r="AK59" s="32"/>
      <c r="AL59" s="32"/>
      <c r="AM59" s="32"/>
      <c r="AN59" s="32"/>
      <c r="AO59" s="120"/>
      <c r="AP59" s="32"/>
      <c r="AQ59" s="120"/>
      <c r="AR59" s="99"/>
      <c r="AS59" s="100" t="str">
        <f t="shared" si="6"/>
        <v/>
      </c>
      <c r="AT59" s="58"/>
      <c r="AU59" s="32"/>
      <c r="AV59" s="101" t="str">
        <f t="shared" si="7"/>
        <v/>
      </c>
      <c r="AX59" s="31" t="s">
        <v>525</v>
      </c>
      <c r="AY59" s="32"/>
      <c r="AZ59" s="32"/>
      <c r="BA59" s="32"/>
      <c r="BB59" s="133"/>
      <c r="BC59" s="133"/>
      <c r="BD59" s="32"/>
      <c r="BE59" s="32"/>
      <c r="BF59" s="99"/>
      <c r="BG59" s="100" t="str">
        <f t="shared" si="8"/>
        <v/>
      </c>
      <c r="BH59" s="58"/>
      <c r="BI59" s="133"/>
      <c r="BJ59" s="101" t="str">
        <f t="shared" si="9"/>
        <v/>
      </c>
    </row>
    <row r="60" spans="2:62" x14ac:dyDescent="0.25">
      <c r="B60" s="31" t="s">
        <v>289</v>
      </c>
      <c r="C60" s="32"/>
      <c r="D60" s="99"/>
      <c r="E60" s="32"/>
      <c r="F60" s="33"/>
      <c r="H60" s="81" t="s">
        <v>341</v>
      </c>
      <c r="I60" s="32"/>
      <c r="J60" s="32"/>
      <c r="K60" s="32"/>
      <c r="L60" s="32"/>
      <c r="M60" s="99"/>
      <c r="N60" s="104" t="str">
        <f t="shared" si="10"/>
        <v/>
      </c>
      <c r="O60" s="110"/>
      <c r="P60" s="105" t="str">
        <f t="shared" si="11"/>
        <v/>
      </c>
      <c r="Q60" s="106"/>
      <c r="R60" s="105" t="str">
        <f t="shared" si="12"/>
        <v/>
      </c>
      <c r="S60" s="106"/>
      <c r="T60" s="108" t="str">
        <f t="shared" si="13"/>
        <v/>
      </c>
      <c r="V60" s="31" t="s">
        <v>436</v>
      </c>
      <c r="W60" s="32"/>
      <c r="X60" s="32"/>
      <c r="Y60" s="32"/>
      <c r="Z60" s="32"/>
      <c r="AA60" s="32"/>
      <c r="AB60" s="32"/>
      <c r="AC60" s="32"/>
      <c r="AD60" s="99"/>
      <c r="AE60" s="100" t="str">
        <f t="shared" si="4"/>
        <v/>
      </c>
      <c r="AF60" s="32"/>
      <c r="AG60" s="80"/>
      <c r="AH60" s="101" t="str">
        <f t="shared" si="5"/>
        <v/>
      </c>
      <c r="AJ60" s="31" t="s">
        <v>481</v>
      </c>
      <c r="AK60" s="32"/>
      <c r="AL60" s="32"/>
      <c r="AM60" s="32"/>
      <c r="AN60" s="32"/>
      <c r="AO60" s="120"/>
      <c r="AP60" s="32"/>
      <c r="AQ60" s="120"/>
      <c r="AR60" s="99"/>
      <c r="AS60" s="100" t="str">
        <f t="shared" si="6"/>
        <v/>
      </c>
      <c r="AT60" s="58"/>
      <c r="AU60" s="32"/>
      <c r="AV60" s="101" t="str">
        <f t="shared" si="7"/>
        <v/>
      </c>
      <c r="AX60" s="31" t="s">
        <v>526</v>
      </c>
      <c r="AY60" s="32"/>
      <c r="AZ60" s="32"/>
      <c r="BA60" s="32"/>
      <c r="BB60" s="133"/>
      <c r="BC60" s="133"/>
      <c r="BD60" s="32"/>
      <c r="BE60" s="32"/>
      <c r="BF60" s="99"/>
      <c r="BG60" s="100" t="str">
        <f t="shared" si="8"/>
        <v/>
      </c>
      <c r="BH60" s="58"/>
      <c r="BI60" s="133"/>
      <c r="BJ60" s="101" t="str">
        <f t="shared" si="9"/>
        <v/>
      </c>
    </row>
    <row r="61" spans="2:62" x14ac:dyDescent="0.25">
      <c r="B61" s="31" t="s">
        <v>290</v>
      </c>
      <c r="C61" s="32"/>
      <c r="D61" s="99"/>
      <c r="E61" s="32"/>
      <c r="F61" s="33"/>
      <c r="H61" s="81" t="s">
        <v>342</v>
      </c>
      <c r="I61" s="32"/>
      <c r="J61" s="32"/>
      <c r="K61" s="32"/>
      <c r="L61" s="32"/>
      <c r="M61" s="99"/>
      <c r="N61" s="104" t="str">
        <f t="shared" si="10"/>
        <v/>
      </c>
      <c r="O61" s="110"/>
      <c r="P61" s="105" t="str">
        <f t="shared" si="11"/>
        <v/>
      </c>
      <c r="Q61" s="106"/>
      <c r="R61" s="105" t="str">
        <f t="shared" si="12"/>
        <v/>
      </c>
      <c r="S61" s="106"/>
      <c r="T61" s="108" t="str">
        <f t="shared" si="13"/>
        <v/>
      </c>
      <c r="V61" s="31" t="s">
        <v>437</v>
      </c>
      <c r="W61" s="32"/>
      <c r="X61" s="32"/>
      <c r="Y61" s="32"/>
      <c r="Z61" s="32"/>
      <c r="AA61" s="32"/>
      <c r="AB61" s="32"/>
      <c r="AC61" s="32"/>
      <c r="AD61" s="99"/>
      <c r="AE61" s="100" t="str">
        <f t="shared" si="4"/>
        <v/>
      </c>
      <c r="AF61" s="32"/>
      <c r="AG61" s="80"/>
      <c r="AH61" s="101" t="str">
        <f t="shared" si="5"/>
        <v/>
      </c>
      <c r="AJ61" s="31" t="s">
        <v>482</v>
      </c>
      <c r="AK61" s="32"/>
      <c r="AL61" s="32"/>
      <c r="AM61" s="32"/>
      <c r="AN61" s="32"/>
      <c r="AO61" s="120"/>
      <c r="AP61" s="32"/>
      <c r="AQ61" s="120"/>
      <c r="AR61" s="99"/>
      <c r="AS61" s="100" t="str">
        <f t="shared" si="6"/>
        <v/>
      </c>
      <c r="AT61" s="58"/>
      <c r="AU61" s="32"/>
      <c r="AV61" s="101" t="str">
        <f t="shared" si="7"/>
        <v/>
      </c>
      <c r="AX61" s="31" t="s">
        <v>527</v>
      </c>
      <c r="AY61" s="32"/>
      <c r="AZ61" s="32"/>
      <c r="BA61" s="32"/>
      <c r="BB61" s="133"/>
      <c r="BC61" s="133"/>
      <c r="BD61" s="32"/>
      <c r="BE61" s="32"/>
      <c r="BF61" s="99"/>
      <c r="BG61" s="100" t="str">
        <f t="shared" si="8"/>
        <v/>
      </c>
      <c r="BH61" s="58"/>
      <c r="BI61" s="133"/>
      <c r="BJ61" s="101" t="str">
        <f t="shared" si="9"/>
        <v/>
      </c>
    </row>
    <row r="62" spans="2:62" x14ac:dyDescent="0.25">
      <c r="B62" s="31" t="s">
        <v>291</v>
      </c>
      <c r="C62" s="32"/>
      <c r="D62" s="99"/>
      <c r="E62" s="32"/>
      <c r="F62" s="33"/>
      <c r="H62" s="81" t="s">
        <v>343</v>
      </c>
      <c r="I62" s="32"/>
      <c r="J62" s="32"/>
      <c r="K62" s="32"/>
      <c r="L62" s="32"/>
      <c r="M62" s="99"/>
      <c r="N62" s="104" t="str">
        <f t="shared" si="10"/>
        <v/>
      </c>
      <c r="O62" s="110"/>
      <c r="P62" s="105" t="str">
        <f t="shared" si="11"/>
        <v/>
      </c>
      <c r="Q62" s="106"/>
      <c r="R62" s="105" t="str">
        <f t="shared" si="12"/>
        <v/>
      </c>
      <c r="S62" s="106"/>
      <c r="T62" s="108" t="str">
        <f t="shared" si="13"/>
        <v/>
      </c>
      <c r="V62" s="31" t="s">
        <v>438</v>
      </c>
      <c r="W62" s="32"/>
      <c r="X62" s="32"/>
      <c r="Y62" s="32"/>
      <c r="Z62" s="32"/>
      <c r="AA62" s="32"/>
      <c r="AB62" s="32"/>
      <c r="AC62" s="32"/>
      <c r="AD62" s="99"/>
      <c r="AE62" s="100" t="str">
        <f t="shared" si="4"/>
        <v/>
      </c>
      <c r="AF62" s="32"/>
      <c r="AG62" s="80"/>
      <c r="AH62" s="101" t="str">
        <f t="shared" si="5"/>
        <v/>
      </c>
      <c r="AJ62" s="31" t="s">
        <v>483</v>
      </c>
      <c r="AK62" s="32"/>
      <c r="AL62" s="32"/>
      <c r="AM62" s="32"/>
      <c r="AN62" s="32"/>
      <c r="AO62" s="120"/>
      <c r="AP62" s="32"/>
      <c r="AQ62" s="120"/>
      <c r="AR62" s="99"/>
      <c r="AS62" s="100" t="str">
        <f t="shared" si="6"/>
        <v/>
      </c>
      <c r="AT62" s="58"/>
      <c r="AU62" s="32"/>
      <c r="AV62" s="101" t="str">
        <f t="shared" si="7"/>
        <v/>
      </c>
      <c r="AX62" s="31" t="s">
        <v>528</v>
      </c>
      <c r="AY62" s="32"/>
      <c r="AZ62" s="32"/>
      <c r="BA62" s="32"/>
      <c r="BB62" s="133"/>
      <c r="BC62" s="133"/>
      <c r="BD62" s="32"/>
      <c r="BE62" s="32"/>
      <c r="BF62" s="99"/>
      <c r="BG62" s="100" t="str">
        <f t="shared" si="8"/>
        <v/>
      </c>
      <c r="BH62" s="58"/>
      <c r="BI62" s="133"/>
      <c r="BJ62" s="101" t="str">
        <f t="shared" si="9"/>
        <v/>
      </c>
    </row>
    <row r="63" spans="2:62" x14ac:dyDescent="0.25">
      <c r="B63" s="31" t="s">
        <v>292</v>
      </c>
      <c r="C63" s="32"/>
      <c r="D63" s="99"/>
      <c r="E63" s="32"/>
      <c r="F63" s="33"/>
      <c r="H63" s="81" t="s">
        <v>344</v>
      </c>
      <c r="I63" s="32"/>
      <c r="J63" s="32"/>
      <c r="K63" s="32"/>
      <c r="L63" s="32"/>
      <c r="M63" s="99"/>
      <c r="N63" s="104" t="str">
        <f t="shared" si="10"/>
        <v/>
      </c>
      <c r="O63" s="110"/>
      <c r="P63" s="105" t="str">
        <f t="shared" si="11"/>
        <v/>
      </c>
      <c r="Q63" s="106"/>
      <c r="R63" s="105" t="str">
        <f t="shared" si="12"/>
        <v/>
      </c>
      <c r="S63" s="106"/>
      <c r="T63" s="108" t="str">
        <f t="shared" si="13"/>
        <v/>
      </c>
      <c r="V63" s="31" t="s">
        <v>439</v>
      </c>
      <c r="W63" s="32"/>
      <c r="X63" s="32"/>
      <c r="Y63" s="32"/>
      <c r="Z63" s="32"/>
      <c r="AA63" s="32"/>
      <c r="AB63" s="32"/>
      <c r="AC63" s="32"/>
      <c r="AD63" s="99"/>
      <c r="AE63" s="100" t="str">
        <f t="shared" si="4"/>
        <v/>
      </c>
      <c r="AF63" s="32"/>
      <c r="AG63" s="80"/>
      <c r="AH63" s="101" t="str">
        <f t="shared" si="5"/>
        <v/>
      </c>
      <c r="AJ63" s="31" t="s">
        <v>484</v>
      </c>
      <c r="AK63" s="32"/>
      <c r="AL63" s="32"/>
      <c r="AM63" s="32"/>
      <c r="AN63" s="32"/>
      <c r="AO63" s="120"/>
      <c r="AP63" s="32"/>
      <c r="AQ63" s="120"/>
      <c r="AR63" s="99"/>
      <c r="AS63" s="100" t="str">
        <f t="shared" si="6"/>
        <v/>
      </c>
      <c r="AT63" s="58"/>
      <c r="AU63" s="32"/>
      <c r="AV63" s="101" t="str">
        <f t="shared" si="7"/>
        <v/>
      </c>
      <c r="AX63" s="31" t="s">
        <v>529</v>
      </c>
      <c r="AY63" s="32"/>
      <c r="AZ63" s="32"/>
      <c r="BA63" s="32"/>
      <c r="BB63" s="133"/>
      <c r="BC63" s="133"/>
      <c r="BD63" s="32"/>
      <c r="BE63" s="32"/>
      <c r="BF63" s="99"/>
      <c r="BG63" s="100" t="str">
        <f t="shared" si="8"/>
        <v/>
      </c>
      <c r="BH63" s="58"/>
      <c r="BI63" s="133"/>
      <c r="BJ63" s="101" t="str">
        <f t="shared" si="9"/>
        <v/>
      </c>
    </row>
    <row r="64" spans="2:62" x14ac:dyDescent="0.25">
      <c r="B64" s="31" t="s">
        <v>293</v>
      </c>
      <c r="C64" s="32"/>
      <c r="D64" s="99"/>
      <c r="E64" s="32"/>
      <c r="F64" s="33"/>
      <c r="H64" s="81" t="s">
        <v>345</v>
      </c>
      <c r="I64" s="32"/>
      <c r="J64" s="32"/>
      <c r="K64" s="32"/>
      <c r="L64" s="32"/>
      <c r="M64" s="99"/>
      <c r="N64" s="104" t="str">
        <f t="shared" si="10"/>
        <v/>
      </c>
      <c r="O64" s="110"/>
      <c r="P64" s="105" t="str">
        <f t="shared" si="11"/>
        <v/>
      </c>
      <c r="Q64" s="106"/>
      <c r="R64" s="105" t="str">
        <f t="shared" si="12"/>
        <v/>
      </c>
      <c r="S64" s="106"/>
      <c r="T64" s="108" t="str">
        <f t="shared" si="13"/>
        <v/>
      </c>
      <c r="V64" s="31" t="s">
        <v>440</v>
      </c>
      <c r="W64" s="32"/>
      <c r="X64" s="32"/>
      <c r="Y64" s="32"/>
      <c r="Z64" s="32"/>
      <c r="AA64" s="32"/>
      <c r="AB64" s="32"/>
      <c r="AC64" s="32"/>
      <c r="AD64" s="99"/>
      <c r="AE64" s="100" t="str">
        <f t="shared" si="4"/>
        <v/>
      </c>
      <c r="AF64" s="32"/>
      <c r="AG64" s="80"/>
      <c r="AH64" s="101" t="str">
        <f t="shared" si="5"/>
        <v/>
      </c>
      <c r="AJ64" s="31" t="s">
        <v>485</v>
      </c>
      <c r="AK64" s="32"/>
      <c r="AL64" s="32"/>
      <c r="AM64" s="32"/>
      <c r="AN64" s="32"/>
      <c r="AO64" s="120"/>
      <c r="AP64" s="32"/>
      <c r="AQ64" s="120"/>
      <c r="AR64" s="99"/>
      <c r="AS64" s="100" t="str">
        <f t="shared" si="6"/>
        <v/>
      </c>
      <c r="AT64" s="58"/>
      <c r="AU64" s="32"/>
      <c r="AV64" s="101" t="str">
        <f t="shared" si="7"/>
        <v/>
      </c>
      <c r="AX64" s="31" t="s">
        <v>530</v>
      </c>
      <c r="AY64" s="32"/>
      <c r="AZ64" s="32"/>
      <c r="BA64" s="32"/>
      <c r="BB64" s="133"/>
      <c r="BC64" s="133"/>
      <c r="BD64" s="32"/>
      <c r="BE64" s="32"/>
      <c r="BF64" s="99"/>
      <c r="BG64" s="100" t="str">
        <f t="shared" si="8"/>
        <v/>
      </c>
      <c r="BH64" s="58"/>
      <c r="BI64" s="133"/>
      <c r="BJ64" s="101" t="str">
        <f t="shared" si="9"/>
        <v/>
      </c>
    </row>
    <row r="65" spans="2:62" x14ac:dyDescent="0.25">
      <c r="B65" s="31" t="s">
        <v>294</v>
      </c>
      <c r="C65" s="32"/>
      <c r="D65" s="99"/>
      <c r="E65" s="32"/>
      <c r="F65" s="33"/>
      <c r="H65" s="81" t="s">
        <v>395</v>
      </c>
      <c r="I65" s="32"/>
      <c r="J65" s="32"/>
      <c r="K65" s="32"/>
      <c r="L65" s="32"/>
      <c r="M65" s="99"/>
      <c r="N65" s="104" t="str">
        <f t="shared" si="10"/>
        <v/>
      </c>
      <c r="O65" s="110"/>
      <c r="P65" s="105" t="str">
        <f t="shared" si="11"/>
        <v/>
      </c>
      <c r="Q65" s="106"/>
      <c r="R65" s="105" t="str">
        <f t="shared" si="12"/>
        <v/>
      </c>
      <c r="S65" s="106"/>
      <c r="T65" s="108" t="str">
        <f t="shared" si="13"/>
        <v/>
      </c>
      <c r="V65" s="31" t="s">
        <v>441</v>
      </c>
      <c r="W65" s="32"/>
      <c r="X65" s="32"/>
      <c r="Y65" s="32"/>
      <c r="Z65" s="32"/>
      <c r="AA65" s="32"/>
      <c r="AB65" s="32"/>
      <c r="AC65" s="32"/>
      <c r="AD65" s="99"/>
      <c r="AE65" s="100" t="str">
        <f t="shared" si="4"/>
        <v/>
      </c>
      <c r="AF65" s="32"/>
      <c r="AG65" s="80"/>
      <c r="AH65" s="101" t="str">
        <f t="shared" si="5"/>
        <v/>
      </c>
      <c r="AJ65" s="31" t="s">
        <v>486</v>
      </c>
      <c r="AK65" s="32"/>
      <c r="AL65" s="32"/>
      <c r="AM65" s="32"/>
      <c r="AN65" s="32"/>
      <c r="AO65" s="120"/>
      <c r="AP65" s="32"/>
      <c r="AQ65" s="120"/>
      <c r="AR65" s="99"/>
      <c r="AS65" s="100" t="str">
        <f t="shared" si="6"/>
        <v/>
      </c>
      <c r="AT65" s="58"/>
      <c r="AU65" s="32"/>
      <c r="AV65" s="101" t="str">
        <f t="shared" si="7"/>
        <v/>
      </c>
      <c r="AX65" s="31" t="s">
        <v>531</v>
      </c>
      <c r="AY65" s="32"/>
      <c r="AZ65" s="32"/>
      <c r="BA65" s="32"/>
      <c r="BB65" s="133"/>
      <c r="BC65" s="133"/>
      <c r="BD65" s="32"/>
      <c r="BE65" s="32"/>
      <c r="BF65" s="99"/>
      <c r="BG65" s="100" t="str">
        <f t="shared" si="8"/>
        <v/>
      </c>
      <c r="BH65" s="58"/>
      <c r="BI65" s="133"/>
      <c r="BJ65" s="101" t="str">
        <f t="shared" si="9"/>
        <v/>
      </c>
    </row>
    <row r="66" spans="2:62" x14ac:dyDescent="0.25">
      <c r="B66" s="31" t="s">
        <v>295</v>
      </c>
      <c r="C66" s="32"/>
      <c r="D66" s="99"/>
      <c r="E66" s="32"/>
      <c r="F66" s="33"/>
      <c r="H66" s="81" t="s">
        <v>396</v>
      </c>
      <c r="I66" s="32"/>
      <c r="J66" s="32"/>
      <c r="K66" s="32"/>
      <c r="L66" s="32"/>
      <c r="M66" s="99"/>
      <c r="N66" s="104" t="str">
        <f t="shared" si="10"/>
        <v/>
      </c>
      <c r="O66" s="110"/>
      <c r="P66" s="105" t="str">
        <f t="shared" si="11"/>
        <v/>
      </c>
      <c r="Q66" s="106"/>
      <c r="R66" s="105" t="str">
        <f t="shared" si="12"/>
        <v/>
      </c>
      <c r="S66" s="106"/>
      <c r="T66" s="108" t="str">
        <f t="shared" si="13"/>
        <v/>
      </c>
      <c r="V66" s="31" t="s">
        <v>442</v>
      </c>
      <c r="W66" s="32"/>
      <c r="X66" s="32"/>
      <c r="Y66" s="32"/>
      <c r="Z66" s="32"/>
      <c r="AA66" s="32"/>
      <c r="AB66" s="32"/>
      <c r="AC66" s="32"/>
      <c r="AD66" s="99"/>
      <c r="AE66" s="100" t="str">
        <f t="shared" si="4"/>
        <v/>
      </c>
      <c r="AF66" s="32"/>
      <c r="AG66" s="80"/>
      <c r="AH66" s="101" t="str">
        <f t="shared" si="5"/>
        <v/>
      </c>
      <c r="AJ66" s="31" t="s">
        <v>487</v>
      </c>
      <c r="AK66" s="32"/>
      <c r="AL66" s="32"/>
      <c r="AM66" s="32"/>
      <c r="AN66" s="32"/>
      <c r="AO66" s="120"/>
      <c r="AP66" s="32"/>
      <c r="AQ66" s="120"/>
      <c r="AR66" s="99"/>
      <c r="AS66" s="100" t="str">
        <f t="shared" si="6"/>
        <v/>
      </c>
      <c r="AT66" s="58"/>
      <c r="AU66" s="32"/>
      <c r="AV66" s="101" t="str">
        <f t="shared" si="7"/>
        <v/>
      </c>
      <c r="AX66" s="31" t="s">
        <v>532</v>
      </c>
      <c r="AY66" s="32"/>
      <c r="AZ66" s="32"/>
      <c r="BA66" s="32"/>
      <c r="BB66" s="133"/>
      <c r="BC66" s="133"/>
      <c r="BD66" s="32"/>
      <c r="BE66" s="32"/>
      <c r="BF66" s="99"/>
      <c r="BG66" s="100" t="str">
        <f t="shared" si="8"/>
        <v/>
      </c>
      <c r="BH66" s="58"/>
      <c r="BI66" s="133"/>
      <c r="BJ66" s="101" t="str">
        <f t="shared" si="9"/>
        <v/>
      </c>
    </row>
    <row r="67" spans="2:62" x14ac:dyDescent="0.25">
      <c r="B67" s="31" t="s">
        <v>296</v>
      </c>
      <c r="C67" s="32"/>
      <c r="D67" s="99"/>
      <c r="E67" s="32"/>
      <c r="F67" s="33"/>
      <c r="H67" s="81" t="s">
        <v>397</v>
      </c>
      <c r="I67" s="32"/>
      <c r="J67" s="32"/>
      <c r="K67" s="32"/>
      <c r="L67" s="32"/>
      <c r="M67" s="99"/>
      <c r="N67" s="104" t="str">
        <f t="shared" si="10"/>
        <v/>
      </c>
      <c r="O67" s="110"/>
      <c r="P67" s="105" t="str">
        <f t="shared" si="11"/>
        <v/>
      </c>
      <c r="Q67" s="106"/>
      <c r="R67" s="105" t="str">
        <f t="shared" si="12"/>
        <v/>
      </c>
      <c r="S67" s="106"/>
      <c r="T67" s="108" t="str">
        <f t="shared" si="13"/>
        <v/>
      </c>
      <c r="V67" s="31" t="s">
        <v>443</v>
      </c>
      <c r="W67" s="32"/>
      <c r="X67" s="32"/>
      <c r="Y67" s="32"/>
      <c r="Z67" s="32"/>
      <c r="AA67" s="32"/>
      <c r="AB67" s="32"/>
      <c r="AC67" s="32"/>
      <c r="AD67" s="99"/>
      <c r="AE67" s="100" t="str">
        <f t="shared" si="4"/>
        <v/>
      </c>
      <c r="AF67" s="32"/>
      <c r="AG67" s="80"/>
      <c r="AH67" s="101" t="str">
        <f t="shared" si="5"/>
        <v/>
      </c>
      <c r="AJ67" s="31" t="s">
        <v>488</v>
      </c>
      <c r="AK67" s="32"/>
      <c r="AL67" s="32"/>
      <c r="AM67" s="32"/>
      <c r="AN67" s="32"/>
      <c r="AO67" s="120"/>
      <c r="AP67" s="32"/>
      <c r="AQ67" s="120"/>
      <c r="AR67" s="99"/>
      <c r="AS67" s="100" t="str">
        <f t="shared" si="6"/>
        <v/>
      </c>
      <c r="AT67" s="58"/>
      <c r="AU67" s="32"/>
      <c r="AV67" s="101" t="str">
        <f t="shared" si="7"/>
        <v/>
      </c>
      <c r="AX67" s="31" t="s">
        <v>533</v>
      </c>
      <c r="AY67" s="32"/>
      <c r="AZ67" s="32"/>
      <c r="BA67" s="32"/>
      <c r="BB67" s="133"/>
      <c r="BC67" s="133"/>
      <c r="BD67" s="32"/>
      <c r="BE67" s="32"/>
      <c r="BF67" s="99"/>
      <c r="BG67" s="100" t="str">
        <f t="shared" si="8"/>
        <v/>
      </c>
      <c r="BH67" s="58"/>
      <c r="BI67" s="133"/>
      <c r="BJ67" s="101" t="str">
        <f t="shared" si="9"/>
        <v/>
      </c>
    </row>
    <row r="68" spans="2:62" x14ac:dyDescent="0.25">
      <c r="B68" s="31" t="s">
        <v>297</v>
      </c>
      <c r="C68" s="32"/>
      <c r="D68" s="99"/>
      <c r="E68" s="32"/>
      <c r="F68" s="33"/>
      <c r="H68" s="81" t="s">
        <v>398</v>
      </c>
      <c r="I68" s="32"/>
      <c r="J68" s="32"/>
      <c r="K68" s="32"/>
      <c r="L68" s="32"/>
      <c r="M68" s="99"/>
      <c r="N68" s="104" t="str">
        <f t="shared" si="10"/>
        <v/>
      </c>
      <c r="O68" s="110"/>
      <c r="P68" s="105" t="str">
        <f t="shared" si="11"/>
        <v/>
      </c>
      <c r="Q68" s="106"/>
      <c r="R68" s="105" t="str">
        <f t="shared" si="12"/>
        <v/>
      </c>
      <c r="S68" s="106"/>
      <c r="T68" s="108" t="str">
        <f t="shared" si="13"/>
        <v/>
      </c>
      <c r="V68" s="31" t="s">
        <v>444</v>
      </c>
      <c r="W68" s="32"/>
      <c r="X68" s="32"/>
      <c r="Y68" s="32"/>
      <c r="Z68" s="32"/>
      <c r="AA68" s="32"/>
      <c r="AB68" s="32"/>
      <c r="AC68" s="32"/>
      <c r="AD68" s="99"/>
      <c r="AE68" s="100" t="str">
        <f t="shared" si="4"/>
        <v/>
      </c>
      <c r="AF68" s="32"/>
      <c r="AG68" s="80"/>
      <c r="AH68" s="101" t="str">
        <f t="shared" si="5"/>
        <v/>
      </c>
      <c r="AJ68" s="31" t="s">
        <v>489</v>
      </c>
      <c r="AK68" s="32"/>
      <c r="AL68" s="32"/>
      <c r="AM68" s="32"/>
      <c r="AN68" s="32"/>
      <c r="AO68" s="120"/>
      <c r="AP68" s="32"/>
      <c r="AQ68" s="120"/>
      <c r="AR68" s="99"/>
      <c r="AS68" s="100" t="str">
        <f t="shared" si="6"/>
        <v/>
      </c>
      <c r="AT68" s="58"/>
      <c r="AU68" s="32"/>
      <c r="AV68" s="101" t="str">
        <f t="shared" si="7"/>
        <v/>
      </c>
      <c r="AX68" s="31" t="s">
        <v>534</v>
      </c>
      <c r="AY68" s="32"/>
      <c r="AZ68" s="32"/>
      <c r="BA68" s="32"/>
      <c r="BB68" s="133"/>
      <c r="BC68" s="133"/>
      <c r="BD68" s="32"/>
      <c r="BE68" s="32"/>
      <c r="BF68" s="99"/>
      <c r="BG68" s="100" t="str">
        <f t="shared" si="8"/>
        <v/>
      </c>
      <c r="BH68" s="58"/>
      <c r="BI68" s="133"/>
      <c r="BJ68" s="101" t="str">
        <f t="shared" si="9"/>
        <v/>
      </c>
    </row>
    <row r="69" spans="2:62" x14ac:dyDescent="0.25">
      <c r="B69" s="31" t="s">
        <v>298</v>
      </c>
      <c r="C69" s="32"/>
      <c r="D69" s="99"/>
      <c r="E69" s="32"/>
      <c r="F69" s="33"/>
      <c r="H69" s="81" t="s">
        <v>399</v>
      </c>
      <c r="I69" s="32"/>
      <c r="J69" s="32"/>
      <c r="K69" s="32"/>
      <c r="L69" s="32"/>
      <c r="M69" s="99"/>
      <c r="N69" s="104" t="str">
        <f t="shared" si="10"/>
        <v/>
      </c>
      <c r="O69" s="110"/>
      <c r="P69" s="105" t="str">
        <f t="shared" si="11"/>
        <v/>
      </c>
      <c r="Q69" s="106"/>
      <c r="R69" s="105" t="str">
        <f t="shared" si="12"/>
        <v/>
      </c>
      <c r="S69" s="106"/>
      <c r="T69" s="108" t="str">
        <f t="shared" si="13"/>
        <v/>
      </c>
      <c r="V69" s="31" t="s">
        <v>445</v>
      </c>
      <c r="W69" s="32"/>
      <c r="X69" s="32"/>
      <c r="Y69" s="32"/>
      <c r="Z69" s="32"/>
      <c r="AA69" s="32"/>
      <c r="AB69" s="32"/>
      <c r="AC69" s="32"/>
      <c r="AD69" s="99"/>
      <c r="AE69" s="100" t="str">
        <f t="shared" si="4"/>
        <v/>
      </c>
      <c r="AF69" s="32"/>
      <c r="AG69" s="80"/>
      <c r="AH69" s="101" t="str">
        <f t="shared" si="5"/>
        <v/>
      </c>
      <c r="AJ69" s="31" t="s">
        <v>490</v>
      </c>
      <c r="AK69" s="32"/>
      <c r="AL69" s="32"/>
      <c r="AM69" s="32"/>
      <c r="AN69" s="32"/>
      <c r="AO69" s="120"/>
      <c r="AP69" s="32"/>
      <c r="AQ69" s="120"/>
      <c r="AR69" s="99"/>
      <c r="AS69" s="100" t="str">
        <f t="shared" si="6"/>
        <v/>
      </c>
      <c r="AT69" s="58"/>
      <c r="AU69" s="32"/>
      <c r="AV69" s="101" t="str">
        <f t="shared" si="7"/>
        <v/>
      </c>
      <c r="AX69" s="31" t="s">
        <v>535</v>
      </c>
      <c r="AY69" s="32"/>
      <c r="AZ69" s="32"/>
      <c r="BA69" s="32"/>
      <c r="BB69" s="133"/>
      <c r="BC69" s="133"/>
      <c r="BD69" s="32"/>
      <c r="BE69" s="32"/>
      <c r="BF69" s="99"/>
      <c r="BG69" s="100" t="str">
        <f t="shared" si="8"/>
        <v/>
      </c>
      <c r="BH69" s="58"/>
      <c r="BI69" s="133"/>
      <c r="BJ69" s="101" t="str">
        <f t="shared" si="9"/>
        <v/>
      </c>
    </row>
    <row r="70" spans="2:62" x14ac:dyDescent="0.25">
      <c r="B70" s="31" t="s">
        <v>299</v>
      </c>
      <c r="C70" s="32"/>
      <c r="D70" s="99"/>
      <c r="E70" s="32"/>
      <c r="F70" s="33"/>
      <c r="H70" s="81" t="s">
        <v>400</v>
      </c>
      <c r="I70" s="32"/>
      <c r="J70" s="32"/>
      <c r="K70" s="32"/>
      <c r="L70" s="32"/>
      <c r="M70" s="99"/>
      <c r="N70" s="104" t="str">
        <f t="shared" si="10"/>
        <v/>
      </c>
      <c r="O70" s="110"/>
      <c r="P70" s="105" t="str">
        <f t="shared" si="11"/>
        <v/>
      </c>
      <c r="Q70" s="106"/>
      <c r="R70" s="105" t="str">
        <f t="shared" si="12"/>
        <v/>
      </c>
      <c r="S70" s="106"/>
      <c r="T70" s="108" t="str">
        <f t="shared" si="13"/>
        <v/>
      </c>
      <c r="V70" s="31" t="s">
        <v>446</v>
      </c>
      <c r="W70" s="32"/>
      <c r="X70" s="32"/>
      <c r="Y70" s="32"/>
      <c r="Z70" s="32"/>
      <c r="AA70" s="32"/>
      <c r="AB70" s="32"/>
      <c r="AC70" s="32"/>
      <c r="AD70" s="99"/>
      <c r="AE70" s="100" t="str">
        <f t="shared" si="4"/>
        <v/>
      </c>
      <c r="AF70" s="32"/>
      <c r="AG70" s="80"/>
      <c r="AH70" s="101" t="str">
        <f t="shared" si="5"/>
        <v/>
      </c>
      <c r="AJ70" s="31" t="s">
        <v>491</v>
      </c>
      <c r="AK70" s="32"/>
      <c r="AL70" s="32"/>
      <c r="AM70" s="32"/>
      <c r="AN70" s="32"/>
      <c r="AO70" s="120"/>
      <c r="AP70" s="32"/>
      <c r="AQ70" s="120"/>
      <c r="AR70" s="99"/>
      <c r="AS70" s="100" t="str">
        <f t="shared" si="6"/>
        <v/>
      </c>
      <c r="AT70" s="58"/>
      <c r="AU70" s="32"/>
      <c r="AV70" s="101" t="str">
        <f t="shared" si="7"/>
        <v/>
      </c>
      <c r="AX70" s="31" t="s">
        <v>536</v>
      </c>
      <c r="AY70" s="32"/>
      <c r="AZ70" s="32"/>
      <c r="BA70" s="32"/>
      <c r="BB70" s="133"/>
      <c r="BC70" s="133"/>
      <c r="BD70" s="32"/>
      <c r="BE70" s="32"/>
      <c r="BF70" s="99"/>
      <c r="BG70" s="100" t="str">
        <f t="shared" si="8"/>
        <v/>
      </c>
      <c r="BH70" s="58"/>
      <c r="BI70" s="133"/>
      <c r="BJ70" s="101" t="str">
        <f t="shared" si="9"/>
        <v/>
      </c>
    </row>
    <row r="71" spans="2:62" x14ac:dyDescent="0.25">
      <c r="B71" s="31" t="s">
        <v>300</v>
      </c>
      <c r="C71" s="32"/>
      <c r="D71" s="99"/>
      <c r="E71" s="32"/>
      <c r="F71" s="33"/>
      <c r="H71" s="81" t="s">
        <v>401</v>
      </c>
      <c r="I71" s="32"/>
      <c r="J71" s="32"/>
      <c r="K71" s="32"/>
      <c r="L71" s="32"/>
      <c r="M71" s="99"/>
      <c r="N71" s="104" t="str">
        <f t="shared" si="10"/>
        <v/>
      </c>
      <c r="O71" s="110"/>
      <c r="P71" s="105" t="str">
        <f t="shared" si="11"/>
        <v/>
      </c>
      <c r="Q71" s="106"/>
      <c r="R71" s="105" t="str">
        <f t="shared" si="12"/>
        <v/>
      </c>
      <c r="S71" s="106"/>
      <c r="T71" s="108" t="str">
        <f t="shared" si="13"/>
        <v/>
      </c>
      <c r="V71" s="31" t="s">
        <v>447</v>
      </c>
      <c r="W71" s="32"/>
      <c r="X71" s="32"/>
      <c r="Y71" s="32"/>
      <c r="Z71" s="32"/>
      <c r="AA71" s="32"/>
      <c r="AB71" s="32"/>
      <c r="AC71" s="32"/>
      <c r="AD71" s="99"/>
      <c r="AE71" s="100" t="str">
        <f t="shared" si="4"/>
        <v/>
      </c>
      <c r="AF71" s="32"/>
      <c r="AG71" s="80"/>
      <c r="AH71" s="101" t="str">
        <f t="shared" si="5"/>
        <v/>
      </c>
      <c r="AJ71" s="31" t="s">
        <v>492</v>
      </c>
      <c r="AK71" s="32"/>
      <c r="AL71" s="32"/>
      <c r="AM71" s="32"/>
      <c r="AN71" s="32"/>
      <c r="AO71" s="120"/>
      <c r="AP71" s="32"/>
      <c r="AQ71" s="120"/>
      <c r="AR71" s="99"/>
      <c r="AS71" s="100" t="str">
        <f t="shared" si="6"/>
        <v/>
      </c>
      <c r="AT71" s="58"/>
      <c r="AU71" s="32"/>
      <c r="AV71" s="101" t="str">
        <f t="shared" si="7"/>
        <v/>
      </c>
      <c r="AX71" s="31" t="s">
        <v>537</v>
      </c>
      <c r="AY71" s="32"/>
      <c r="AZ71" s="32"/>
      <c r="BA71" s="32"/>
      <c r="BB71" s="133"/>
      <c r="BC71" s="133"/>
      <c r="BD71" s="32"/>
      <c r="BE71" s="32"/>
      <c r="BF71" s="99"/>
      <c r="BG71" s="100" t="str">
        <f t="shared" si="8"/>
        <v/>
      </c>
      <c r="BH71" s="58"/>
      <c r="BI71" s="133"/>
      <c r="BJ71" s="101" t="str">
        <f t="shared" si="9"/>
        <v/>
      </c>
    </row>
    <row r="72" spans="2:62" x14ac:dyDescent="0.25">
      <c r="B72" s="31" t="s">
        <v>301</v>
      </c>
      <c r="C72" s="32"/>
      <c r="D72" s="99"/>
      <c r="E72" s="32"/>
      <c r="F72" s="33"/>
      <c r="H72" s="81" t="s">
        <v>402</v>
      </c>
      <c r="I72" s="32"/>
      <c r="J72" s="32"/>
      <c r="K72" s="32"/>
      <c r="L72" s="32"/>
      <c r="M72" s="99"/>
      <c r="N72" s="104" t="str">
        <f t="shared" si="10"/>
        <v/>
      </c>
      <c r="O72" s="110"/>
      <c r="P72" s="105" t="str">
        <f t="shared" si="11"/>
        <v/>
      </c>
      <c r="Q72" s="106"/>
      <c r="R72" s="105" t="str">
        <f t="shared" si="12"/>
        <v/>
      </c>
      <c r="S72" s="106"/>
      <c r="T72" s="108" t="str">
        <f t="shared" si="13"/>
        <v/>
      </c>
      <c r="V72" s="31" t="s">
        <v>448</v>
      </c>
      <c r="W72" s="32"/>
      <c r="X72" s="32"/>
      <c r="Y72" s="32"/>
      <c r="Z72" s="32"/>
      <c r="AA72" s="32"/>
      <c r="AB72" s="32"/>
      <c r="AC72" s="32"/>
      <c r="AD72" s="99"/>
      <c r="AE72" s="100" t="str">
        <f t="shared" si="4"/>
        <v/>
      </c>
      <c r="AF72" s="32"/>
      <c r="AG72" s="80"/>
      <c r="AH72" s="101" t="str">
        <f t="shared" si="5"/>
        <v/>
      </c>
      <c r="AJ72" s="31" t="s">
        <v>493</v>
      </c>
      <c r="AK72" s="32"/>
      <c r="AL72" s="32"/>
      <c r="AM72" s="32"/>
      <c r="AN72" s="32"/>
      <c r="AO72" s="120"/>
      <c r="AP72" s="32"/>
      <c r="AQ72" s="120"/>
      <c r="AR72" s="99"/>
      <c r="AS72" s="100" t="str">
        <f t="shared" si="6"/>
        <v/>
      </c>
      <c r="AT72" s="58"/>
      <c r="AU72" s="32"/>
      <c r="AV72" s="101" t="str">
        <f t="shared" si="7"/>
        <v/>
      </c>
      <c r="AX72" s="31" t="s">
        <v>538</v>
      </c>
      <c r="AY72" s="32"/>
      <c r="AZ72" s="32"/>
      <c r="BA72" s="32"/>
      <c r="BB72" s="133"/>
      <c r="BC72" s="133"/>
      <c r="BD72" s="32"/>
      <c r="BE72" s="32"/>
      <c r="BF72" s="99"/>
      <c r="BG72" s="100" t="str">
        <f t="shared" si="8"/>
        <v/>
      </c>
      <c r="BH72" s="58"/>
      <c r="BI72" s="133"/>
      <c r="BJ72" s="101" t="str">
        <f t="shared" si="9"/>
        <v/>
      </c>
    </row>
    <row r="73" spans="2:62" x14ac:dyDescent="0.25">
      <c r="B73" s="31" t="s">
        <v>302</v>
      </c>
      <c r="C73" s="32"/>
      <c r="D73" s="99"/>
      <c r="E73" s="32"/>
      <c r="F73" s="33"/>
      <c r="H73" s="81" t="s">
        <v>403</v>
      </c>
      <c r="I73" s="32"/>
      <c r="J73" s="32"/>
      <c r="K73" s="32"/>
      <c r="L73" s="32"/>
      <c r="M73" s="99"/>
      <c r="N73" s="104" t="str">
        <f t="shared" si="10"/>
        <v/>
      </c>
      <c r="O73" s="110"/>
      <c r="P73" s="105" t="str">
        <f t="shared" si="11"/>
        <v/>
      </c>
      <c r="Q73" s="106"/>
      <c r="R73" s="105" t="str">
        <f t="shared" si="12"/>
        <v/>
      </c>
      <c r="S73" s="106"/>
      <c r="T73" s="108" t="str">
        <f t="shared" si="13"/>
        <v/>
      </c>
      <c r="V73" s="31" t="s">
        <v>449</v>
      </c>
      <c r="W73" s="32"/>
      <c r="X73" s="32"/>
      <c r="Y73" s="32"/>
      <c r="Z73" s="32"/>
      <c r="AA73" s="32"/>
      <c r="AB73" s="32"/>
      <c r="AC73" s="32"/>
      <c r="AD73" s="99"/>
      <c r="AE73" s="100" t="str">
        <f t="shared" si="4"/>
        <v/>
      </c>
      <c r="AF73" s="32"/>
      <c r="AG73" s="80"/>
      <c r="AH73" s="101" t="str">
        <f t="shared" si="5"/>
        <v/>
      </c>
      <c r="AJ73" s="31" t="s">
        <v>494</v>
      </c>
      <c r="AK73" s="32"/>
      <c r="AL73" s="32"/>
      <c r="AM73" s="32"/>
      <c r="AN73" s="32"/>
      <c r="AO73" s="120"/>
      <c r="AP73" s="32"/>
      <c r="AQ73" s="120"/>
      <c r="AR73" s="99"/>
      <c r="AS73" s="100" t="str">
        <f t="shared" si="6"/>
        <v/>
      </c>
      <c r="AT73" s="58"/>
      <c r="AU73" s="32"/>
      <c r="AV73" s="101" t="str">
        <f t="shared" si="7"/>
        <v/>
      </c>
      <c r="AX73" s="31" t="s">
        <v>539</v>
      </c>
      <c r="AY73" s="32"/>
      <c r="AZ73" s="32"/>
      <c r="BA73" s="32"/>
      <c r="BB73" s="133"/>
      <c r="BC73" s="133"/>
      <c r="BD73" s="32"/>
      <c r="BE73" s="32"/>
      <c r="BF73" s="99"/>
      <c r="BG73" s="100" t="str">
        <f t="shared" si="8"/>
        <v/>
      </c>
      <c r="BH73" s="58"/>
      <c r="BI73" s="133"/>
      <c r="BJ73" s="101" t="str">
        <f t="shared" si="9"/>
        <v/>
      </c>
    </row>
    <row r="74" spans="2:62" x14ac:dyDescent="0.25">
      <c r="B74" s="31" t="s">
        <v>303</v>
      </c>
      <c r="C74" s="32"/>
      <c r="D74" s="99"/>
      <c r="E74" s="32"/>
      <c r="F74" s="33"/>
      <c r="H74" s="81" t="s">
        <v>404</v>
      </c>
      <c r="I74" s="32"/>
      <c r="J74" s="32"/>
      <c r="K74" s="32"/>
      <c r="L74" s="32"/>
      <c r="M74" s="99"/>
      <c r="N74" s="104" t="str">
        <f t="shared" si="10"/>
        <v/>
      </c>
      <c r="O74" s="110"/>
      <c r="P74" s="105" t="str">
        <f t="shared" si="11"/>
        <v/>
      </c>
      <c r="Q74" s="106"/>
      <c r="R74" s="105" t="str">
        <f t="shared" si="12"/>
        <v/>
      </c>
      <c r="S74" s="106"/>
      <c r="T74" s="108" t="str">
        <f t="shared" si="13"/>
        <v/>
      </c>
      <c r="V74" s="31" t="s">
        <v>450</v>
      </c>
      <c r="W74" s="32"/>
      <c r="X74" s="32"/>
      <c r="Y74" s="32"/>
      <c r="Z74" s="32"/>
      <c r="AA74" s="32"/>
      <c r="AB74" s="32"/>
      <c r="AC74" s="32"/>
      <c r="AD74" s="99"/>
      <c r="AE74" s="100" t="str">
        <f t="shared" si="4"/>
        <v/>
      </c>
      <c r="AF74" s="32"/>
      <c r="AG74" s="80"/>
      <c r="AH74" s="101" t="str">
        <f t="shared" si="5"/>
        <v/>
      </c>
      <c r="AJ74" s="31" t="s">
        <v>495</v>
      </c>
      <c r="AK74" s="32"/>
      <c r="AL74" s="32"/>
      <c r="AM74" s="32"/>
      <c r="AN74" s="32"/>
      <c r="AO74" s="120"/>
      <c r="AP74" s="32"/>
      <c r="AQ74" s="120"/>
      <c r="AR74" s="99"/>
      <c r="AS74" s="100" t="str">
        <f t="shared" si="6"/>
        <v/>
      </c>
      <c r="AT74" s="58"/>
      <c r="AU74" s="32"/>
      <c r="AV74" s="101" t="str">
        <f t="shared" si="7"/>
        <v/>
      </c>
      <c r="AX74" s="31" t="s">
        <v>540</v>
      </c>
      <c r="AY74" s="32"/>
      <c r="AZ74" s="32"/>
      <c r="BA74" s="32"/>
      <c r="BB74" s="133"/>
      <c r="BC74" s="133"/>
      <c r="BD74" s="32"/>
      <c r="BE74" s="32"/>
      <c r="BF74" s="99"/>
      <c r="BG74" s="100" t="str">
        <f t="shared" si="8"/>
        <v/>
      </c>
      <c r="BH74" s="58"/>
      <c r="BI74" s="133"/>
      <c r="BJ74" s="101" t="str">
        <f t="shared" si="9"/>
        <v/>
      </c>
    </row>
    <row r="75" spans="2:62" x14ac:dyDescent="0.25">
      <c r="B75" s="31" t="s">
        <v>304</v>
      </c>
      <c r="C75" s="32"/>
      <c r="D75" s="99"/>
      <c r="E75" s="32"/>
      <c r="F75" s="33"/>
      <c r="H75" s="81" t="s">
        <v>405</v>
      </c>
      <c r="I75" s="32"/>
      <c r="J75" s="32"/>
      <c r="K75" s="32"/>
      <c r="L75" s="32"/>
      <c r="M75" s="99"/>
      <c r="N75" s="104" t="str">
        <f t="shared" si="10"/>
        <v/>
      </c>
      <c r="O75" s="110"/>
      <c r="P75" s="105" t="str">
        <f t="shared" si="11"/>
        <v/>
      </c>
      <c r="Q75" s="106"/>
      <c r="R75" s="105" t="str">
        <f t="shared" si="12"/>
        <v/>
      </c>
      <c r="S75" s="106"/>
      <c r="T75" s="108" t="str">
        <f t="shared" si="13"/>
        <v/>
      </c>
      <c r="V75" s="31" t="s">
        <v>451</v>
      </c>
      <c r="W75" s="32"/>
      <c r="X75" s="32"/>
      <c r="Y75" s="32"/>
      <c r="Z75" s="32"/>
      <c r="AA75" s="32"/>
      <c r="AB75" s="32"/>
      <c r="AC75" s="32"/>
      <c r="AD75" s="99"/>
      <c r="AE75" s="100" t="str">
        <f t="shared" si="4"/>
        <v/>
      </c>
      <c r="AF75" s="32"/>
      <c r="AG75" s="80"/>
      <c r="AH75" s="101" t="str">
        <f t="shared" si="5"/>
        <v/>
      </c>
      <c r="AJ75" s="31" t="s">
        <v>496</v>
      </c>
      <c r="AK75" s="32"/>
      <c r="AL75" s="32"/>
      <c r="AM75" s="32"/>
      <c r="AN75" s="32"/>
      <c r="AO75" s="120"/>
      <c r="AP75" s="32"/>
      <c r="AQ75" s="120"/>
      <c r="AR75" s="99"/>
      <c r="AS75" s="100" t="str">
        <f t="shared" si="6"/>
        <v/>
      </c>
      <c r="AT75" s="58"/>
      <c r="AU75" s="32"/>
      <c r="AV75" s="101" t="str">
        <f t="shared" si="7"/>
        <v/>
      </c>
      <c r="AX75" s="31" t="s">
        <v>541</v>
      </c>
      <c r="AY75" s="32"/>
      <c r="AZ75" s="32"/>
      <c r="BA75" s="32"/>
      <c r="BB75" s="133"/>
      <c r="BC75" s="133"/>
      <c r="BD75" s="32"/>
      <c r="BE75" s="32"/>
      <c r="BF75" s="99"/>
      <c r="BG75" s="100" t="str">
        <f t="shared" si="8"/>
        <v/>
      </c>
      <c r="BH75" s="58"/>
      <c r="BI75" s="133"/>
      <c r="BJ75" s="101" t="str">
        <f t="shared" si="9"/>
        <v/>
      </c>
    </row>
    <row r="76" spans="2:62" x14ac:dyDescent="0.25">
      <c r="B76" s="31" t="s">
        <v>305</v>
      </c>
      <c r="C76" s="32"/>
      <c r="D76" s="99"/>
      <c r="E76" s="32"/>
      <c r="F76" s="33"/>
      <c r="H76" s="81" t="s">
        <v>406</v>
      </c>
      <c r="I76" s="32"/>
      <c r="J76" s="32"/>
      <c r="K76" s="32"/>
      <c r="L76" s="32"/>
      <c r="M76" s="99"/>
      <c r="N76" s="104" t="str">
        <f t="shared" si="10"/>
        <v/>
      </c>
      <c r="O76" s="110"/>
      <c r="P76" s="105" t="str">
        <f t="shared" si="11"/>
        <v/>
      </c>
      <c r="Q76" s="106"/>
      <c r="R76" s="105" t="str">
        <f t="shared" si="12"/>
        <v/>
      </c>
      <c r="S76" s="106"/>
      <c r="T76" s="108" t="str">
        <f t="shared" si="13"/>
        <v/>
      </c>
      <c r="V76" s="31" t="s">
        <v>452</v>
      </c>
      <c r="W76" s="32"/>
      <c r="X76" s="32"/>
      <c r="Y76" s="32"/>
      <c r="Z76" s="32"/>
      <c r="AA76" s="32"/>
      <c r="AB76" s="32"/>
      <c r="AC76" s="32"/>
      <c r="AD76" s="99"/>
      <c r="AE76" s="100" t="str">
        <f t="shared" si="4"/>
        <v/>
      </c>
      <c r="AF76" s="32"/>
      <c r="AG76" s="80"/>
      <c r="AH76" s="101" t="str">
        <f t="shared" si="5"/>
        <v/>
      </c>
      <c r="AJ76" s="31" t="s">
        <v>497</v>
      </c>
      <c r="AK76" s="32"/>
      <c r="AL76" s="32"/>
      <c r="AM76" s="32"/>
      <c r="AN76" s="32"/>
      <c r="AO76" s="120"/>
      <c r="AP76" s="32"/>
      <c r="AQ76" s="120"/>
      <c r="AR76" s="99"/>
      <c r="AS76" s="100" t="str">
        <f t="shared" si="6"/>
        <v/>
      </c>
      <c r="AT76" s="58"/>
      <c r="AU76" s="32"/>
      <c r="AV76" s="101" t="str">
        <f t="shared" si="7"/>
        <v/>
      </c>
      <c r="AX76" s="31" t="s">
        <v>542</v>
      </c>
      <c r="AY76" s="32"/>
      <c r="AZ76" s="32"/>
      <c r="BA76" s="32"/>
      <c r="BB76" s="133"/>
      <c r="BC76" s="133"/>
      <c r="BD76" s="32"/>
      <c r="BE76" s="32"/>
      <c r="BF76" s="99"/>
      <c r="BG76" s="100" t="str">
        <f t="shared" si="8"/>
        <v/>
      </c>
      <c r="BH76" s="58"/>
      <c r="BI76" s="133"/>
      <c r="BJ76" s="101" t="str">
        <f t="shared" si="9"/>
        <v/>
      </c>
    </row>
    <row r="77" spans="2:62" x14ac:dyDescent="0.25">
      <c r="B77" s="31" t="s">
        <v>306</v>
      </c>
      <c r="C77" s="32"/>
      <c r="D77" s="99"/>
      <c r="E77" s="32"/>
      <c r="F77" s="33"/>
      <c r="H77" s="81" t="s">
        <v>407</v>
      </c>
      <c r="I77" s="32"/>
      <c r="J77" s="32"/>
      <c r="K77" s="32"/>
      <c r="L77" s="32"/>
      <c r="M77" s="99"/>
      <c r="N77" s="104" t="str">
        <f t="shared" si="10"/>
        <v/>
      </c>
      <c r="O77" s="110"/>
      <c r="P77" s="105" t="str">
        <f t="shared" si="11"/>
        <v/>
      </c>
      <c r="Q77" s="106"/>
      <c r="R77" s="105" t="str">
        <f t="shared" si="12"/>
        <v/>
      </c>
      <c r="S77" s="106"/>
      <c r="T77" s="108" t="str">
        <f t="shared" si="13"/>
        <v/>
      </c>
      <c r="V77" s="31" t="s">
        <v>453</v>
      </c>
      <c r="W77" s="32"/>
      <c r="X77" s="32"/>
      <c r="Y77" s="32"/>
      <c r="Z77" s="32"/>
      <c r="AA77" s="32"/>
      <c r="AB77" s="32"/>
      <c r="AC77" s="32"/>
      <c r="AD77" s="99"/>
      <c r="AE77" s="100" t="str">
        <f t="shared" si="4"/>
        <v/>
      </c>
      <c r="AF77" s="32"/>
      <c r="AG77" s="80"/>
      <c r="AH77" s="101" t="str">
        <f t="shared" si="5"/>
        <v/>
      </c>
      <c r="AJ77" s="31" t="s">
        <v>498</v>
      </c>
      <c r="AK77" s="32"/>
      <c r="AL77" s="32"/>
      <c r="AM77" s="32"/>
      <c r="AN77" s="32"/>
      <c r="AO77" s="120"/>
      <c r="AP77" s="32"/>
      <c r="AQ77" s="120"/>
      <c r="AR77" s="99"/>
      <c r="AS77" s="100" t="str">
        <f t="shared" si="6"/>
        <v/>
      </c>
      <c r="AT77" s="58"/>
      <c r="AU77" s="32"/>
      <c r="AV77" s="101" t="str">
        <f t="shared" si="7"/>
        <v/>
      </c>
      <c r="AX77" s="31" t="s">
        <v>543</v>
      </c>
      <c r="AY77" s="32"/>
      <c r="AZ77" s="32"/>
      <c r="BA77" s="32"/>
      <c r="BB77" s="133"/>
      <c r="BC77" s="133"/>
      <c r="BD77" s="32"/>
      <c r="BE77" s="32"/>
      <c r="BF77" s="99"/>
      <c r="BG77" s="100" t="str">
        <f t="shared" si="8"/>
        <v/>
      </c>
      <c r="BH77" s="58"/>
      <c r="BI77" s="133"/>
      <c r="BJ77" s="101" t="str">
        <f t="shared" si="9"/>
        <v/>
      </c>
    </row>
    <row r="78" spans="2:62" x14ac:dyDescent="0.25">
      <c r="B78" s="31" t="s">
        <v>307</v>
      </c>
      <c r="C78" s="32"/>
      <c r="D78" s="99"/>
      <c r="E78" s="32"/>
      <c r="F78" s="33"/>
      <c r="H78" s="81" t="s">
        <v>408</v>
      </c>
      <c r="I78" s="32"/>
      <c r="J78" s="32"/>
      <c r="K78" s="32"/>
      <c r="L78" s="32"/>
      <c r="M78" s="99"/>
      <c r="N78" s="104" t="str">
        <f t="shared" si="10"/>
        <v/>
      </c>
      <c r="O78" s="110"/>
      <c r="P78" s="105" t="str">
        <f t="shared" si="11"/>
        <v/>
      </c>
      <c r="Q78" s="106"/>
      <c r="R78" s="105" t="str">
        <f t="shared" si="12"/>
        <v/>
      </c>
      <c r="S78" s="106"/>
      <c r="T78" s="108" t="str">
        <f t="shared" si="13"/>
        <v/>
      </c>
      <c r="V78" s="31" t="s">
        <v>454</v>
      </c>
      <c r="W78" s="32"/>
      <c r="X78" s="32"/>
      <c r="Y78" s="32"/>
      <c r="Z78" s="32"/>
      <c r="AA78" s="32"/>
      <c r="AB78" s="32"/>
      <c r="AC78" s="32"/>
      <c r="AD78" s="99"/>
      <c r="AE78" s="100" t="str">
        <f t="shared" si="4"/>
        <v/>
      </c>
      <c r="AF78" s="32"/>
      <c r="AG78" s="80"/>
      <c r="AH78" s="101" t="str">
        <f t="shared" si="5"/>
        <v/>
      </c>
      <c r="AJ78" s="31" t="s">
        <v>499</v>
      </c>
      <c r="AK78" s="32"/>
      <c r="AL78" s="32"/>
      <c r="AM78" s="32"/>
      <c r="AN78" s="32"/>
      <c r="AO78" s="120"/>
      <c r="AP78" s="32"/>
      <c r="AQ78" s="120"/>
      <c r="AR78" s="99"/>
      <c r="AS78" s="100" t="str">
        <f t="shared" si="6"/>
        <v/>
      </c>
      <c r="AT78" s="58"/>
      <c r="AU78" s="32"/>
      <c r="AV78" s="101" t="str">
        <f t="shared" si="7"/>
        <v/>
      </c>
      <c r="AX78" s="31" t="s">
        <v>544</v>
      </c>
      <c r="AY78" s="32"/>
      <c r="AZ78" s="32"/>
      <c r="BA78" s="32"/>
      <c r="BB78" s="133"/>
      <c r="BC78" s="133"/>
      <c r="BD78" s="32"/>
      <c r="BE78" s="32"/>
      <c r="BF78" s="99"/>
      <c r="BG78" s="100" t="str">
        <f t="shared" si="8"/>
        <v/>
      </c>
      <c r="BH78" s="58"/>
      <c r="BI78" s="133"/>
      <c r="BJ78" s="101" t="str">
        <f t="shared" si="9"/>
        <v/>
      </c>
    </row>
    <row r="79" spans="2:62" x14ac:dyDescent="0.25">
      <c r="B79" s="57" t="s">
        <v>308</v>
      </c>
      <c r="C79" s="32"/>
      <c r="D79" s="99"/>
      <c r="E79" s="32"/>
      <c r="F79" s="33"/>
      <c r="H79" s="81" t="s">
        <v>409</v>
      </c>
      <c r="I79" s="32"/>
      <c r="J79" s="32"/>
      <c r="K79" s="32"/>
      <c r="L79" s="32"/>
      <c r="M79" s="99"/>
      <c r="N79" s="104" t="str">
        <f t="shared" si="10"/>
        <v/>
      </c>
      <c r="O79" s="110"/>
      <c r="P79" s="105" t="str">
        <f t="shared" si="11"/>
        <v/>
      </c>
      <c r="Q79" s="106"/>
      <c r="R79" s="105" t="str">
        <f t="shared" si="12"/>
        <v/>
      </c>
      <c r="S79" s="106"/>
      <c r="T79" s="108" t="str">
        <f t="shared" si="13"/>
        <v/>
      </c>
      <c r="V79" s="31" t="s">
        <v>455</v>
      </c>
      <c r="W79" s="32"/>
      <c r="X79" s="32"/>
      <c r="Y79" s="32"/>
      <c r="Z79" s="32"/>
      <c r="AA79" s="32"/>
      <c r="AB79" s="32"/>
      <c r="AC79" s="32"/>
      <c r="AD79" s="99"/>
      <c r="AE79" s="100" t="str">
        <f t="shared" si="4"/>
        <v/>
      </c>
      <c r="AF79" s="32"/>
      <c r="AG79" s="80"/>
      <c r="AH79" s="101" t="str">
        <f t="shared" si="5"/>
        <v/>
      </c>
      <c r="AJ79" s="31" t="s">
        <v>500</v>
      </c>
      <c r="AK79" s="32"/>
      <c r="AL79" s="32"/>
      <c r="AM79" s="32"/>
      <c r="AN79" s="32"/>
      <c r="AO79" s="120"/>
      <c r="AP79" s="32"/>
      <c r="AQ79" s="120"/>
      <c r="AR79" s="99"/>
      <c r="AS79" s="100" t="str">
        <f t="shared" si="6"/>
        <v/>
      </c>
      <c r="AT79" s="58"/>
      <c r="AU79" s="32"/>
      <c r="AV79" s="101" t="str">
        <f t="shared" si="7"/>
        <v/>
      </c>
      <c r="AX79" s="31" t="s">
        <v>545</v>
      </c>
      <c r="AY79" s="32"/>
      <c r="AZ79" s="32"/>
      <c r="BA79" s="32"/>
      <c r="BB79" s="133"/>
      <c r="BC79" s="133"/>
      <c r="BD79" s="32"/>
      <c r="BE79" s="32"/>
      <c r="BF79" s="99"/>
      <c r="BG79" s="100" t="str">
        <f t="shared" si="8"/>
        <v/>
      </c>
      <c r="BH79" s="58"/>
      <c r="BI79" s="133"/>
      <c r="BJ79" s="101" t="str">
        <f t="shared" si="9"/>
        <v/>
      </c>
    </row>
    <row r="80" spans="2:62" x14ac:dyDescent="0.25">
      <c r="B80" s="31" t="s">
        <v>309</v>
      </c>
      <c r="C80" s="32"/>
      <c r="D80" s="99"/>
      <c r="E80" s="32"/>
      <c r="F80" s="33"/>
      <c r="H80" s="81" t="s">
        <v>410</v>
      </c>
      <c r="I80" s="32"/>
      <c r="J80" s="32"/>
      <c r="K80" s="32"/>
      <c r="L80" s="32"/>
      <c r="M80" s="99"/>
      <c r="N80" s="104" t="str">
        <f t="shared" si="10"/>
        <v/>
      </c>
      <c r="O80" s="110"/>
      <c r="P80" s="105" t="str">
        <f t="shared" si="11"/>
        <v/>
      </c>
      <c r="Q80" s="106"/>
      <c r="R80" s="105" t="str">
        <f t="shared" si="12"/>
        <v/>
      </c>
      <c r="S80" s="106"/>
      <c r="T80" s="108" t="str">
        <f t="shared" si="13"/>
        <v/>
      </c>
      <c r="V80" s="31" t="s">
        <v>456</v>
      </c>
      <c r="W80" s="32"/>
      <c r="X80" s="32"/>
      <c r="Y80" s="32"/>
      <c r="Z80" s="32"/>
      <c r="AA80" s="32"/>
      <c r="AB80" s="32"/>
      <c r="AC80" s="32"/>
      <c r="AD80" s="99"/>
      <c r="AE80" s="100" t="str">
        <f t="shared" ref="AE80:AE114" si="14">IF(AD80="No",0,IF(AD80="Yes",AF80,""))</f>
        <v/>
      </c>
      <c r="AF80" s="32"/>
      <c r="AG80" s="80"/>
      <c r="AH80" s="101" t="str">
        <f t="shared" ref="AH80:AH114" si="15">IFERROR((AF80-AE80)*AG80,"")</f>
        <v/>
      </c>
      <c r="AJ80" s="31" t="s">
        <v>501</v>
      </c>
      <c r="AK80" s="32"/>
      <c r="AL80" s="32"/>
      <c r="AM80" s="32"/>
      <c r="AN80" s="32"/>
      <c r="AO80" s="120"/>
      <c r="AP80" s="32"/>
      <c r="AQ80" s="120"/>
      <c r="AR80" s="99"/>
      <c r="AS80" s="100" t="str">
        <f t="shared" ref="AS80:AS114" si="16">IF(AR80="No",0,IF(AR80="Yes",AT80,""))</f>
        <v/>
      </c>
      <c r="AT80" s="58"/>
      <c r="AU80" s="32"/>
      <c r="AV80" s="101" t="str">
        <f t="shared" ref="AV80:AV114" si="17">IFERROR((AT80-AS80)*AU80,"")</f>
        <v/>
      </c>
      <c r="AX80" s="31" t="s">
        <v>546</v>
      </c>
      <c r="AY80" s="32"/>
      <c r="AZ80" s="32"/>
      <c r="BA80" s="32"/>
      <c r="BB80" s="133"/>
      <c r="BC80" s="133"/>
      <c r="BD80" s="32"/>
      <c r="BE80" s="32"/>
      <c r="BF80" s="99"/>
      <c r="BG80" s="100" t="str">
        <f t="shared" ref="BG80:BG114" si="18">IF(BF80="No",0,IF(BF80="Yes",BH80,""))</f>
        <v/>
      </c>
      <c r="BH80" s="58"/>
      <c r="BI80" s="133"/>
      <c r="BJ80" s="101" t="str">
        <f t="shared" ref="BJ80:BJ114" si="19">IFERROR(((BH80-BG80)/BI80),"")</f>
        <v/>
      </c>
    </row>
    <row r="81" spans="2:62" x14ac:dyDescent="0.25">
      <c r="B81" s="31" t="s">
        <v>310</v>
      </c>
      <c r="C81" s="32"/>
      <c r="D81" s="99"/>
      <c r="E81" s="32"/>
      <c r="F81" s="33"/>
      <c r="H81" s="81" t="s">
        <v>411</v>
      </c>
      <c r="I81" s="32"/>
      <c r="J81" s="32"/>
      <c r="K81" s="32"/>
      <c r="L81" s="32"/>
      <c r="M81" s="99"/>
      <c r="N81" s="104" t="str">
        <f t="shared" ref="N81:N88" si="20">IF(M81="Yes", 100%,IF(M81="No","0%",""))</f>
        <v/>
      </c>
      <c r="O81" s="110"/>
      <c r="P81" s="105" t="str">
        <f t="shared" ref="P81:P88" si="21">IFERROR(IF(M81="No",(O81/2080)*1760,((O81/2080)*1760)-((O81/2080)*1760*N81)),"")</f>
        <v/>
      </c>
      <c r="Q81" s="106"/>
      <c r="R81" s="105" t="str">
        <f t="shared" ref="R81:R88" si="22">IFERROR(P81*(1+Q81),"")</f>
        <v/>
      </c>
      <c r="S81" s="106"/>
      <c r="T81" s="108" t="str">
        <f t="shared" ref="T81:T88" si="23">IFERROR(R81*S81,"")</f>
        <v/>
      </c>
      <c r="V81" s="31" t="s">
        <v>457</v>
      </c>
      <c r="W81" s="32"/>
      <c r="X81" s="32"/>
      <c r="Y81" s="32"/>
      <c r="Z81" s="32"/>
      <c r="AA81" s="32"/>
      <c r="AB81" s="32"/>
      <c r="AC81" s="32"/>
      <c r="AD81" s="99"/>
      <c r="AE81" s="100" t="str">
        <f t="shared" si="14"/>
        <v/>
      </c>
      <c r="AF81" s="32"/>
      <c r="AG81" s="80"/>
      <c r="AH81" s="101" t="str">
        <f t="shared" si="15"/>
        <v/>
      </c>
      <c r="AJ81" s="31" t="s">
        <v>502</v>
      </c>
      <c r="AK81" s="32"/>
      <c r="AL81" s="32"/>
      <c r="AM81" s="32"/>
      <c r="AN81" s="32"/>
      <c r="AO81" s="120"/>
      <c r="AP81" s="32"/>
      <c r="AQ81" s="120"/>
      <c r="AR81" s="99"/>
      <c r="AS81" s="100" t="str">
        <f t="shared" si="16"/>
        <v/>
      </c>
      <c r="AT81" s="58"/>
      <c r="AU81" s="32"/>
      <c r="AV81" s="101" t="str">
        <f t="shared" si="17"/>
        <v/>
      </c>
      <c r="AX81" s="31" t="s">
        <v>547</v>
      </c>
      <c r="AY81" s="32"/>
      <c r="AZ81" s="32"/>
      <c r="BA81" s="32"/>
      <c r="BB81" s="133"/>
      <c r="BC81" s="133"/>
      <c r="BD81" s="32"/>
      <c r="BE81" s="32"/>
      <c r="BF81" s="99"/>
      <c r="BG81" s="100" t="str">
        <f t="shared" si="18"/>
        <v/>
      </c>
      <c r="BH81" s="58"/>
      <c r="BI81" s="133"/>
      <c r="BJ81" s="101" t="str">
        <f t="shared" si="19"/>
        <v/>
      </c>
    </row>
    <row r="82" spans="2:62" x14ac:dyDescent="0.25">
      <c r="B82" s="31" t="s">
        <v>311</v>
      </c>
      <c r="C82" s="32"/>
      <c r="D82" s="99"/>
      <c r="E82" s="32"/>
      <c r="F82" s="33"/>
      <c r="H82" s="81" t="s">
        <v>412</v>
      </c>
      <c r="I82" s="32"/>
      <c r="J82" s="32"/>
      <c r="K82" s="32"/>
      <c r="L82" s="32"/>
      <c r="M82" s="99"/>
      <c r="N82" s="104" t="str">
        <f t="shared" si="20"/>
        <v/>
      </c>
      <c r="O82" s="110"/>
      <c r="P82" s="105" t="str">
        <f t="shared" si="21"/>
        <v/>
      </c>
      <c r="Q82" s="106"/>
      <c r="R82" s="105" t="str">
        <f t="shared" si="22"/>
        <v/>
      </c>
      <c r="S82" s="106"/>
      <c r="T82" s="108" t="str">
        <f t="shared" si="23"/>
        <v/>
      </c>
      <c r="V82" s="31" t="s">
        <v>458</v>
      </c>
      <c r="W82" s="32"/>
      <c r="X82" s="32"/>
      <c r="Y82" s="32"/>
      <c r="Z82" s="32"/>
      <c r="AA82" s="32"/>
      <c r="AB82" s="32"/>
      <c r="AC82" s="32"/>
      <c r="AD82" s="99"/>
      <c r="AE82" s="100" t="str">
        <f t="shared" si="14"/>
        <v/>
      </c>
      <c r="AF82" s="32"/>
      <c r="AG82" s="80"/>
      <c r="AH82" s="101" t="str">
        <f t="shared" si="15"/>
        <v/>
      </c>
      <c r="AJ82" s="31" t="s">
        <v>503</v>
      </c>
      <c r="AK82" s="32"/>
      <c r="AL82" s="32"/>
      <c r="AM82" s="32"/>
      <c r="AN82" s="32"/>
      <c r="AO82" s="120"/>
      <c r="AP82" s="32"/>
      <c r="AQ82" s="120"/>
      <c r="AR82" s="99"/>
      <c r="AS82" s="100" t="str">
        <f t="shared" si="16"/>
        <v/>
      </c>
      <c r="AT82" s="58"/>
      <c r="AU82" s="32"/>
      <c r="AV82" s="101" t="str">
        <f t="shared" si="17"/>
        <v/>
      </c>
      <c r="AX82" s="31" t="s">
        <v>548</v>
      </c>
      <c r="AY82" s="32"/>
      <c r="AZ82" s="32"/>
      <c r="BA82" s="32"/>
      <c r="BB82" s="133"/>
      <c r="BC82" s="133"/>
      <c r="BD82" s="32"/>
      <c r="BE82" s="32"/>
      <c r="BF82" s="99"/>
      <c r="BG82" s="100" t="str">
        <f t="shared" si="18"/>
        <v/>
      </c>
      <c r="BH82" s="58"/>
      <c r="BI82" s="133"/>
      <c r="BJ82" s="101" t="str">
        <f t="shared" si="19"/>
        <v/>
      </c>
    </row>
    <row r="83" spans="2:62" x14ac:dyDescent="0.25">
      <c r="B83" s="31" t="s">
        <v>312</v>
      </c>
      <c r="C83" s="32"/>
      <c r="D83" s="99"/>
      <c r="E83" s="32"/>
      <c r="F83" s="33"/>
      <c r="H83" s="81" t="s">
        <v>413</v>
      </c>
      <c r="I83" s="32"/>
      <c r="J83" s="32"/>
      <c r="K83" s="32"/>
      <c r="L83" s="32"/>
      <c r="M83" s="99"/>
      <c r="N83" s="104" t="str">
        <f t="shared" si="20"/>
        <v/>
      </c>
      <c r="O83" s="110"/>
      <c r="P83" s="105" t="str">
        <f t="shared" si="21"/>
        <v/>
      </c>
      <c r="Q83" s="106"/>
      <c r="R83" s="105" t="str">
        <f t="shared" si="22"/>
        <v/>
      </c>
      <c r="S83" s="106"/>
      <c r="T83" s="108" t="str">
        <f t="shared" si="23"/>
        <v/>
      </c>
      <c r="V83" s="31" t="s">
        <v>459</v>
      </c>
      <c r="W83" s="32"/>
      <c r="X83" s="32"/>
      <c r="Y83" s="32"/>
      <c r="Z83" s="32"/>
      <c r="AA83" s="32"/>
      <c r="AB83" s="32"/>
      <c r="AC83" s="32"/>
      <c r="AD83" s="99"/>
      <c r="AE83" s="100" t="str">
        <f t="shared" si="14"/>
        <v/>
      </c>
      <c r="AF83" s="32"/>
      <c r="AG83" s="80"/>
      <c r="AH83" s="101" t="str">
        <f t="shared" si="15"/>
        <v/>
      </c>
      <c r="AJ83" s="31" t="s">
        <v>504</v>
      </c>
      <c r="AK83" s="32"/>
      <c r="AL83" s="32"/>
      <c r="AM83" s="32"/>
      <c r="AN83" s="32"/>
      <c r="AO83" s="120"/>
      <c r="AP83" s="32"/>
      <c r="AQ83" s="120"/>
      <c r="AR83" s="99"/>
      <c r="AS83" s="100" t="str">
        <f t="shared" si="16"/>
        <v/>
      </c>
      <c r="AT83" s="58"/>
      <c r="AU83" s="32"/>
      <c r="AV83" s="101" t="str">
        <f t="shared" si="17"/>
        <v/>
      </c>
      <c r="AX83" s="31" t="s">
        <v>549</v>
      </c>
      <c r="AY83" s="32"/>
      <c r="AZ83" s="32"/>
      <c r="BA83" s="32"/>
      <c r="BB83" s="133"/>
      <c r="BC83" s="133"/>
      <c r="BD83" s="32"/>
      <c r="BE83" s="32"/>
      <c r="BF83" s="99"/>
      <c r="BG83" s="100" t="str">
        <f t="shared" si="18"/>
        <v/>
      </c>
      <c r="BH83" s="58"/>
      <c r="BI83" s="133"/>
      <c r="BJ83" s="101" t="str">
        <f t="shared" si="19"/>
        <v/>
      </c>
    </row>
    <row r="84" spans="2:62" x14ac:dyDescent="0.25">
      <c r="B84" s="31" t="s">
        <v>313</v>
      </c>
      <c r="C84" s="32"/>
      <c r="D84" s="99"/>
      <c r="E84" s="32"/>
      <c r="F84" s="33"/>
      <c r="H84" s="81" t="s">
        <v>414</v>
      </c>
      <c r="I84" s="32"/>
      <c r="J84" s="32"/>
      <c r="K84" s="32"/>
      <c r="L84" s="32"/>
      <c r="M84" s="99"/>
      <c r="N84" s="104" t="str">
        <f t="shared" si="20"/>
        <v/>
      </c>
      <c r="O84" s="110"/>
      <c r="P84" s="105" t="str">
        <f t="shared" si="21"/>
        <v/>
      </c>
      <c r="Q84" s="106"/>
      <c r="R84" s="105" t="str">
        <f t="shared" si="22"/>
        <v/>
      </c>
      <c r="S84" s="106"/>
      <c r="T84" s="108" t="str">
        <f t="shared" si="23"/>
        <v/>
      </c>
      <c r="V84" s="31" t="s">
        <v>460</v>
      </c>
      <c r="W84" s="32"/>
      <c r="X84" s="32"/>
      <c r="Y84" s="32"/>
      <c r="Z84" s="32"/>
      <c r="AA84" s="32"/>
      <c r="AB84" s="32"/>
      <c r="AC84" s="32"/>
      <c r="AD84" s="99"/>
      <c r="AE84" s="100" t="str">
        <f t="shared" si="14"/>
        <v/>
      </c>
      <c r="AF84" s="32"/>
      <c r="AG84" s="80"/>
      <c r="AH84" s="101" t="str">
        <f t="shared" si="15"/>
        <v/>
      </c>
      <c r="AJ84" s="31" t="s">
        <v>505</v>
      </c>
      <c r="AK84" s="32"/>
      <c r="AL84" s="32"/>
      <c r="AM84" s="32"/>
      <c r="AN84" s="32"/>
      <c r="AO84" s="120"/>
      <c r="AP84" s="32"/>
      <c r="AQ84" s="120"/>
      <c r="AR84" s="99"/>
      <c r="AS84" s="100" t="str">
        <f t="shared" si="16"/>
        <v/>
      </c>
      <c r="AT84" s="58"/>
      <c r="AU84" s="32"/>
      <c r="AV84" s="101" t="str">
        <f t="shared" si="17"/>
        <v/>
      </c>
      <c r="AX84" s="31" t="s">
        <v>550</v>
      </c>
      <c r="AY84" s="32"/>
      <c r="AZ84" s="32"/>
      <c r="BA84" s="32"/>
      <c r="BB84" s="133"/>
      <c r="BC84" s="133"/>
      <c r="BD84" s="32"/>
      <c r="BE84" s="32"/>
      <c r="BF84" s="99"/>
      <c r="BG84" s="100" t="str">
        <f t="shared" si="18"/>
        <v/>
      </c>
      <c r="BH84" s="58"/>
      <c r="BI84" s="133"/>
      <c r="BJ84" s="101" t="str">
        <f t="shared" si="19"/>
        <v/>
      </c>
    </row>
    <row r="85" spans="2:62" x14ac:dyDescent="0.25">
      <c r="B85" s="31" t="s">
        <v>314</v>
      </c>
      <c r="C85" s="32"/>
      <c r="D85" s="99"/>
      <c r="E85" s="32"/>
      <c r="F85" s="33"/>
      <c r="H85" s="81" t="s">
        <v>415</v>
      </c>
      <c r="I85" s="32"/>
      <c r="J85" s="32"/>
      <c r="K85" s="32"/>
      <c r="L85" s="32"/>
      <c r="M85" s="99"/>
      <c r="N85" s="104" t="str">
        <f t="shared" si="20"/>
        <v/>
      </c>
      <c r="O85" s="110"/>
      <c r="P85" s="105" t="str">
        <f t="shared" si="21"/>
        <v/>
      </c>
      <c r="Q85" s="106"/>
      <c r="R85" s="105" t="str">
        <f t="shared" si="22"/>
        <v/>
      </c>
      <c r="S85" s="106"/>
      <c r="T85" s="108" t="str">
        <f t="shared" si="23"/>
        <v/>
      </c>
      <c r="V85" s="31" t="s">
        <v>461</v>
      </c>
      <c r="W85" s="32"/>
      <c r="X85" s="32"/>
      <c r="Y85" s="32"/>
      <c r="Z85" s="32"/>
      <c r="AA85" s="32"/>
      <c r="AB85" s="32"/>
      <c r="AC85" s="32"/>
      <c r="AD85" s="99"/>
      <c r="AE85" s="100" t="str">
        <f t="shared" si="14"/>
        <v/>
      </c>
      <c r="AF85" s="32"/>
      <c r="AG85" s="80"/>
      <c r="AH85" s="101" t="str">
        <f t="shared" si="15"/>
        <v/>
      </c>
      <c r="AJ85" s="31" t="s">
        <v>506</v>
      </c>
      <c r="AK85" s="32"/>
      <c r="AL85" s="32"/>
      <c r="AM85" s="32"/>
      <c r="AN85" s="32"/>
      <c r="AO85" s="120"/>
      <c r="AP85" s="32"/>
      <c r="AQ85" s="120"/>
      <c r="AR85" s="99"/>
      <c r="AS85" s="100" t="str">
        <f t="shared" si="16"/>
        <v/>
      </c>
      <c r="AT85" s="58"/>
      <c r="AU85" s="32"/>
      <c r="AV85" s="101" t="str">
        <f t="shared" si="17"/>
        <v/>
      </c>
      <c r="AX85" s="31" t="s">
        <v>551</v>
      </c>
      <c r="AY85" s="32"/>
      <c r="AZ85" s="32"/>
      <c r="BA85" s="32"/>
      <c r="BB85" s="133"/>
      <c r="BC85" s="133"/>
      <c r="BD85" s="32"/>
      <c r="BE85" s="32"/>
      <c r="BF85" s="99"/>
      <c r="BG85" s="100" t="str">
        <f t="shared" si="18"/>
        <v/>
      </c>
      <c r="BH85" s="58"/>
      <c r="BI85" s="133"/>
      <c r="BJ85" s="101" t="str">
        <f t="shared" si="19"/>
        <v/>
      </c>
    </row>
    <row r="86" spans="2:62" x14ac:dyDescent="0.25">
      <c r="B86" s="31" t="s">
        <v>315</v>
      </c>
      <c r="C86" s="32"/>
      <c r="D86" s="99"/>
      <c r="E86" s="32"/>
      <c r="F86" s="33"/>
      <c r="H86" s="81" t="s">
        <v>416</v>
      </c>
      <c r="I86" s="32"/>
      <c r="J86" s="32"/>
      <c r="K86" s="32"/>
      <c r="L86" s="32"/>
      <c r="M86" s="99"/>
      <c r="N86" s="104" t="str">
        <f t="shared" si="20"/>
        <v/>
      </c>
      <c r="O86" s="110"/>
      <c r="P86" s="105" t="str">
        <f t="shared" si="21"/>
        <v/>
      </c>
      <c r="Q86" s="106"/>
      <c r="R86" s="105" t="str">
        <f t="shared" si="22"/>
        <v/>
      </c>
      <c r="S86" s="106"/>
      <c r="T86" s="108" t="str">
        <f t="shared" si="23"/>
        <v/>
      </c>
      <c r="V86" s="31" t="s">
        <v>462</v>
      </c>
      <c r="W86" s="32"/>
      <c r="X86" s="32"/>
      <c r="Y86" s="32"/>
      <c r="Z86" s="32"/>
      <c r="AA86" s="32"/>
      <c r="AB86" s="32"/>
      <c r="AC86" s="32"/>
      <c r="AD86" s="99"/>
      <c r="AE86" s="100" t="str">
        <f t="shared" si="14"/>
        <v/>
      </c>
      <c r="AF86" s="32"/>
      <c r="AG86" s="80"/>
      <c r="AH86" s="101" t="str">
        <f t="shared" si="15"/>
        <v/>
      </c>
      <c r="AJ86" s="31" t="s">
        <v>507</v>
      </c>
      <c r="AK86" s="32"/>
      <c r="AL86" s="32"/>
      <c r="AM86" s="32"/>
      <c r="AN86" s="32"/>
      <c r="AO86" s="120"/>
      <c r="AP86" s="32"/>
      <c r="AQ86" s="120"/>
      <c r="AR86" s="99"/>
      <c r="AS86" s="100" t="str">
        <f t="shared" si="16"/>
        <v/>
      </c>
      <c r="AT86" s="58"/>
      <c r="AU86" s="32"/>
      <c r="AV86" s="101" t="str">
        <f t="shared" si="17"/>
        <v/>
      </c>
      <c r="AX86" s="31" t="s">
        <v>552</v>
      </c>
      <c r="AY86" s="32"/>
      <c r="AZ86" s="32"/>
      <c r="BA86" s="32"/>
      <c r="BB86" s="133"/>
      <c r="BC86" s="133"/>
      <c r="BD86" s="32"/>
      <c r="BE86" s="32"/>
      <c r="BF86" s="99"/>
      <c r="BG86" s="100" t="str">
        <f t="shared" si="18"/>
        <v/>
      </c>
      <c r="BH86" s="58"/>
      <c r="BI86" s="133"/>
      <c r="BJ86" s="101" t="str">
        <f t="shared" si="19"/>
        <v/>
      </c>
    </row>
    <row r="87" spans="2:62" x14ac:dyDescent="0.25">
      <c r="B87" s="31" t="s">
        <v>316</v>
      </c>
      <c r="C87" s="32"/>
      <c r="D87" s="99"/>
      <c r="E87" s="32"/>
      <c r="F87" s="33"/>
      <c r="H87" s="81" t="s">
        <v>417</v>
      </c>
      <c r="I87" s="32"/>
      <c r="J87" s="32"/>
      <c r="K87" s="32"/>
      <c r="L87" s="32"/>
      <c r="M87" s="99"/>
      <c r="N87" s="104" t="str">
        <f t="shared" si="20"/>
        <v/>
      </c>
      <c r="O87" s="110"/>
      <c r="P87" s="105" t="str">
        <f t="shared" si="21"/>
        <v/>
      </c>
      <c r="Q87" s="106"/>
      <c r="R87" s="105" t="str">
        <f t="shared" si="22"/>
        <v/>
      </c>
      <c r="S87" s="106"/>
      <c r="T87" s="108" t="str">
        <f t="shared" si="23"/>
        <v/>
      </c>
      <c r="V87" s="31" t="s">
        <v>463</v>
      </c>
      <c r="W87" s="32"/>
      <c r="X87" s="32"/>
      <c r="Y87" s="32"/>
      <c r="Z87" s="32"/>
      <c r="AA87" s="32"/>
      <c r="AB87" s="32"/>
      <c r="AC87" s="32"/>
      <c r="AD87" s="99"/>
      <c r="AE87" s="100" t="str">
        <f t="shared" si="14"/>
        <v/>
      </c>
      <c r="AF87" s="32"/>
      <c r="AG87" s="80"/>
      <c r="AH87" s="101" t="str">
        <f t="shared" si="15"/>
        <v/>
      </c>
      <c r="AJ87" s="31" t="s">
        <v>508</v>
      </c>
      <c r="AK87" s="32"/>
      <c r="AL87" s="32"/>
      <c r="AM87" s="32"/>
      <c r="AN87" s="32"/>
      <c r="AO87" s="120"/>
      <c r="AP87" s="32"/>
      <c r="AQ87" s="120"/>
      <c r="AR87" s="99"/>
      <c r="AS87" s="100" t="str">
        <f t="shared" si="16"/>
        <v/>
      </c>
      <c r="AT87" s="58"/>
      <c r="AU87" s="32"/>
      <c r="AV87" s="101" t="str">
        <f t="shared" si="17"/>
        <v/>
      </c>
      <c r="AX87" s="31" t="s">
        <v>553</v>
      </c>
      <c r="AY87" s="32"/>
      <c r="AZ87" s="32"/>
      <c r="BA87" s="32"/>
      <c r="BB87" s="133"/>
      <c r="BC87" s="133"/>
      <c r="BD87" s="32"/>
      <c r="BE87" s="32"/>
      <c r="BF87" s="99"/>
      <c r="BG87" s="100" t="str">
        <f t="shared" si="18"/>
        <v/>
      </c>
      <c r="BH87" s="58"/>
      <c r="BI87" s="133"/>
      <c r="BJ87" s="101" t="str">
        <f t="shared" si="19"/>
        <v/>
      </c>
    </row>
    <row r="88" spans="2:62" x14ac:dyDescent="0.25">
      <c r="B88" s="31" t="s">
        <v>317</v>
      </c>
      <c r="C88" s="32"/>
      <c r="D88" s="99"/>
      <c r="E88" s="32"/>
      <c r="F88" s="33"/>
      <c r="H88" s="81" t="s">
        <v>418</v>
      </c>
      <c r="I88" s="32"/>
      <c r="J88" s="32"/>
      <c r="K88" s="32"/>
      <c r="L88" s="32"/>
      <c r="M88" s="99"/>
      <c r="N88" s="104" t="str">
        <f t="shared" si="20"/>
        <v/>
      </c>
      <c r="O88" s="110"/>
      <c r="P88" s="105" t="str">
        <f t="shared" si="21"/>
        <v/>
      </c>
      <c r="Q88" s="106"/>
      <c r="R88" s="105" t="str">
        <f t="shared" si="22"/>
        <v/>
      </c>
      <c r="S88" s="106"/>
      <c r="T88" s="108" t="str">
        <f t="shared" si="23"/>
        <v/>
      </c>
      <c r="V88" s="31" t="s">
        <v>464</v>
      </c>
      <c r="W88" s="32"/>
      <c r="X88" s="32"/>
      <c r="Y88" s="32"/>
      <c r="Z88" s="32"/>
      <c r="AA88" s="32"/>
      <c r="AB88" s="32"/>
      <c r="AC88" s="32"/>
      <c r="AD88" s="99"/>
      <c r="AE88" s="100" t="str">
        <f t="shared" si="14"/>
        <v/>
      </c>
      <c r="AF88" s="32"/>
      <c r="AG88" s="80"/>
      <c r="AH88" s="101" t="str">
        <f t="shared" si="15"/>
        <v/>
      </c>
      <c r="AJ88" s="31" t="s">
        <v>509</v>
      </c>
      <c r="AK88" s="32"/>
      <c r="AL88" s="32"/>
      <c r="AM88" s="32"/>
      <c r="AN88" s="32"/>
      <c r="AO88" s="120"/>
      <c r="AP88" s="32"/>
      <c r="AQ88" s="120"/>
      <c r="AR88" s="99"/>
      <c r="AS88" s="100" t="str">
        <f t="shared" si="16"/>
        <v/>
      </c>
      <c r="AT88" s="58"/>
      <c r="AU88" s="32"/>
      <c r="AV88" s="101" t="str">
        <f t="shared" si="17"/>
        <v/>
      </c>
      <c r="AX88" s="31" t="s">
        <v>554</v>
      </c>
      <c r="AY88" s="32"/>
      <c r="AZ88" s="32"/>
      <c r="BA88" s="32"/>
      <c r="BB88" s="133"/>
      <c r="BC88" s="133"/>
      <c r="BD88" s="32"/>
      <c r="BE88" s="32"/>
      <c r="BF88" s="99"/>
      <c r="BG88" s="100" t="str">
        <f t="shared" si="18"/>
        <v/>
      </c>
      <c r="BH88" s="58"/>
      <c r="BI88" s="133"/>
      <c r="BJ88" s="101" t="str">
        <f t="shared" si="19"/>
        <v/>
      </c>
    </row>
    <row r="89" spans="2:62" x14ac:dyDescent="0.25">
      <c r="B89" s="31" t="s">
        <v>318</v>
      </c>
      <c r="C89" s="32"/>
      <c r="D89" s="99"/>
      <c r="E89" s="32"/>
      <c r="F89" s="33"/>
      <c r="H89" s="81" t="s">
        <v>419</v>
      </c>
      <c r="I89" s="32"/>
      <c r="J89" s="32"/>
      <c r="K89" s="32"/>
      <c r="L89" s="32"/>
      <c r="M89" s="99"/>
      <c r="N89" s="104" t="str">
        <f t="shared" ref="N89:N114" si="24">IF(M89="Yes", 100%,IF(M89="No","0%",""))</f>
        <v/>
      </c>
      <c r="O89" s="110"/>
      <c r="P89" s="105" t="str">
        <f t="shared" ref="P89:P114" si="25">IFERROR(IF(M89="No",(O89/2080)*1760,((O89/2080)*1760)-((O89/2080)*1760*N89)),"")</f>
        <v/>
      </c>
      <c r="Q89" s="106"/>
      <c r="R89" s="105" t="str">
        <f t="shared" ref="R89:R114" si="26">IFERROR(P89*(1+Q89),"")</f>
        <v/>
      </c>
      <c r="S89" s="106"/>
      <c r="T89" s="108" t="str">
        <f t="shared" ref="T89:T114" si="27">IFERROR(R89*S89,"")</f>
        <v/>
      </c>
      <c r="V89" s="31" t="s">
        <v>465</v>
      </c>
      <c r="W89" s="32"/>
      <c r="X89" s="32"/>
      <c r="Y89" s="32"/>
      <c r="Z89" s="32"/>
      <c r="AA89" s="32"/>
      <c r="AB89" s="32"/>
      <c r="AC89" s="32"/>
      <c r="AD89" s="99"/>
      <c r="AE89" s="100" t="str">
        <f t="shared" si="14"/>
        <v/>
      </c>
      <c r="AF89" s="32"/>
      <c r="AG89" s="80"/>
      <c r="AH89" s="101" t="str">
        <f t="shared" si="15"/>
        <v/>
      </c>
      <c r="AJ89" s="31" t="s">
        <v>510</v>
      </c>
      <c r="AK89" s="32"/>
      <c r="AL89" s="32"/>
      <c r="AM89" s="32"/>
      <c r="AN89" s="32"/>
      <c r="AO89" s="120"/>
      <c r="AP89" s="32"/>
      <c r="AQ89" s="120"/>
      <c r="AR89" s="99"/>
      <c r="AS89" s="100" t="str">
        <f t="shared" si="16"/>
        <v/>
      </c>
      <c r="AT89" s="58"/>
      <c r="AU89" s="32"/>
      <c r="AV89" s="101" t="str">
        <f t="shared" si="17"/>
        <v/>
      </c>
      <c r="AX89" s="31" t="s">
        <v>555</v>
      </c>
      <c r="AY89" s="32"/>
      <c r="AZ89" s="32"/>
      <c r="BA89" s="32"/>
      <c r="BB89" s="133"/>
      <c r="BC89" s="133"/>
      <c r="BD89" s="32"/>
      <c r="BE89" s="32"/>
      <c r="BF89" s="99"/>
      <c r="BG89" s="100" t="str">
        <f t="shared" si="18"/>
        <v/>
      </c>
      <c r="BH89" s="58"/>
      <c r="BI89" s="133"/>
      <c r="BJ89" s="101" t="str">
        <f t="shared" si="19"/>
        <v/>
      </c>
    </row>
    <row r="90" spans="2:62" x14ac:dyDescent="0.25">
      <c r="B90" s="31" t="s">
        <v>556</v>
      </c>
      <c r="C90" s="32"/>
      <c r="D90" s="99"/>
      <c r="E90" s="32"/>
      <c r="F90" s="33"/>
      <c r="H90" s="81" t="s">
        <v>420</v>
      </c>
      <c r="I90" s="32"/>
      <c r="J90" s="32"/>
      <c r="K90" s="32"/>
      <c r="L90" s="32"/>
      <c r="M90" s="99"/>
      <c r="N90" s="104" t="str">
        <f t="shared" si="24"/>
        <v/>
      </c>
      <c r="O90" s="110"/>
      <c r="P90" s="105" t="str">
        <f t="shared" si="25"/>
        <v/>
      </c>
      <c r="Q90" s="106"/>
      <c r="R90" s="105" t="str">
        <f t="shared" si="26"/>
        <v/>
      </c>
      <c r="S90" s="106"/>
      <c r="T90" s="108" t="str">
        <f t="shared" si="27"/>
        <v/>
      </c>
      <c r="V90" s="31" t="s">
        <v>605</v>
      </c>
      <c r="W90" s="32"/>
      <c r="X90" s="32"/>
      <c r="Y90" s="32"/>
      <c r="Z90" s="32"/>
      <c r="AA90" s="32"/>
      <c r="AB90" s="32"/>
      <c r="AC90" s="32"/>
      <c r="AD90" s="99"/>
      <c r="AE90" s="100" t="str">
        <f t="shared" si="14"/>
        <v/>
      </c>
      <c r="AF90" s="32"/>
      <c r="AG90" s="80"/>
      <c r="AH90" s="101" t="str">
        <f t="shared" si="15"/>
        <v/>
      </c>
      <c r="AJ90" s="31" t="s">
        <v>630</v>
      </c>
      <c r="AK90" s="32"/>
      <c r="AL90" s="32"/>
      <c r="AM90" s="32"/>
      <c r="AN90" s="32"/>
      <c r="AO90" s="120"/>
      <c r="AP90" s="32"/>
      <c r="AQ90" s="120"/>
      <c r="AR90" s="99"/>
      <c r="AS90" s="100" t="str">
        <f t="shared" si="16"/>
        <v/>
      </c>
      <c r="AT90" s="58"/>
      <c r="AU90" s="32"/>
      <c r="AV90" s="101" t="str">
        <f t="shared" si="17"/>
        <v/>
      </c>
      <c r="AX90" s="31" t="s">
        <v>655</v>
      </c>
      <c r="AY90" s="32"/>
      <c r="AZ90" s="32"/>
      <c r="BA90" s="32"/>
      <c r="BB90" s="133"/>
      <c r="BC90" s="133"/>
      <c r="BD90" s="32"/>
      <c r="BE90" s="32"/>
      <c r="BF90" s="99"/>
      <c r="BG90" s="100" t="str">
        <f t="shared" si="18"/>
        <v/>
      </c>
      <c r="BH90" s="58"/>
      <c r="BI90" s="133"/>
      <c r="BJ90" s="101" t="str">
        <f t="shared" si="19"/>
        <v/>
      </c>
    </row>
    <row r="91" spans="2:62" x14ac:dyDescent="0.25">
      <c r="B91" s="31" t="s">
        <v>557</v>
      </c>
      <c r="C91" s="32"/>
      <c r="D91" s="99"/>
      <c r="E91" s="32"/>
      <c r="F91" s="33"/>
      <c r="H91" s="81" t="s">
        <v>581</v>
      </c>
      <c r="I91" s="32"/>
      <c r="J91" s="32"/>
      <c r="K91" s="32"/>
      <c r="L91" s="32"/>
      <c r="M91" s="99"/>
      <c r="N91" s="104" t="str">
        <f t="shared" si="24"/>
        <v/>
      </c>
      <c r="O91" s="110"/>
      <c r="P91" s="105" t="str">
        <f t="shared" si="25"/>
        <v/>
      </c>
      <c r="Q91" s="106"/>
      <c r="R91" s="105" t="str">
        <f t="shared" si="26"/>
        <v/>
      </c>
      <c r="S91" s="106"/>
      <c r="T91" s="108" t="str">
        <f t="shared" si="27"/>
        <v/>
      </c>
      <c r="V91" s="31" t="s">
        <v>606</v>
      </c>
      <c r="W91" s="32"/>
      <c r="X91" s="32"/>
      <c r="Y91" s="32"/>
      <c r="Z91" s="32"/>
      <c r="AA91" s="32"/>
      <c r="AB91" s="32"/>
      <c r="AC91" s="32"/>
      <c r="AD91" s="99"/>
      <c r="AE91" s="100" t="str">
        <f t="shared" si="14"/>
        <v/>
      </c>
      <c r="AF91" s="32"/>
      <c r="AG91" s="80"/>
      <c r="AH91" s="101" t="str">
        <f t="shared" si="15"/>
        <v/>
      </c>
      <c r="AJ91" s="31" t="s">
        <v>631</v>
      </c>
      <c r="AK91" s="32"/>
      <c r="AL91" s="32"/>
      <c r="AM91" s="32"/>
      <c r="AN91" s="32"/>
      <c r="AO91" s="120"/>
      <c r="AP91" s="32"/>
      <c r="AQ91" s="120"/>
      <c r="AR91" s="99"/>
      <c r="AS91" s="100" t="str">
        <f t="shared" si="16"/>
        <v/>
      </c>
      <c r="AT91" s="58"/>
      <c r="AU91" s="32"/>
      <c r="AV91" s="101" t="str">
        <f t="shared" si="17"/>
        <v/>
      </c>
      <c r="AX91" s="31" t="s">
        <v>656</v>
      </c>
      <c r="AY91" s="32"/>
      <c r="AZ91" s="32"/>
      <c r="BA91" s="32"/>
      <c r="BB91" s="133"/>
      <c r="BC91" s="133"/>
      <c r="BD91" s="32"/>
      <c r="BE91" s="32"/>
      <c r="BF91" s="99"/>
      <c r="BG91" s="100" t="str">
        <f t="shared" si="18"/>
        <v/>
      </c>
      <c r="BH91" s="58"/>
      <c r="BI91" s="133"/>
      <c r="BJ91" s="101" t="str">
        <f t="shared" si="19"/>
        <v/>
      </c>
    </row>
    <row r="92" spans="2:62" x14ac:dyDescent="0.25">
      <c r="B92" s="31" t="s">
        <v>558</v>
      </c>
      <c r="C92" s="32"/>
      <c r="D92" s="99"/>
      <c r="E92" s="32"/>
      <c r="F92" s="33"/>
      <c r="H92" s="81" t="s">
        <v>582</v>
      </c>
      <c r="I92" s="32"/>
      <c r="J92" s="32"/>
      <c r="K92" s="32"/>
      <c r="L92" s="32"/>
      <c r="M92" s="99"/>
      <c r="N92" s="104" t="str">
        <f t="shared" si="24"/>
        <v/>
      </c>
      <c r="O92" s="110"/>
      <c r="P92" s="105" t="str">
        <f t="shared" si="25"/>
        <v/>
      </c>
      <c r="Q92" s="106"/>
      <c r="R92" s="105" t="str">
        <f t="shared" si="26"/>
        <v/>
      </c>
      <c r="S92" s="106"/>
      <c r="T92" s="108" t="str">
        <f t="shared" si="27"/>
        <v/>
      </c>
      <c r="V92" s="31" t="s">
        <v>607</v>
      </c>
      <c r="W92" s="32"/>
      <c r="X92" s="32"/>
      <c r="Y92" s="32"/>
      <c r="Z92" s="32"/>
      <c r="AA92" s="32"/>
      <c r="AB92" s="32"/>
      <c r="AC92" s="32"/>
      <c r="AD92" s="99"/>
      <c r="AE92" s="100" t="str">
        <f t="shared" si="14"/>
        <v/>
      </c>
      <c r="AF92" s="32"/>
      <c r="AG92" s="80"/>
      <c r="AH92" s="101" t="str">
        <f t="shared" si="15"/>
        <v/>
      </c>
      <c r="AJ92" s="31" t="s">
        <v>632</v>
      </c>
      <c r="AK92" s="32"/>
      <c r="AL92" s="32"/>
      <c r="AM92" s="32"/>
      <c r="AN92" s="32"/>
      <c r="AO92" s="120"/>
      <c r="AP92" s="32"/>
      <c r="AQ92" s="120"/>
      <c r="AR92" s="99"/>
      <c r="AS92" s="100" t="str">
        <f t="shared" si="16"/>
        <v/>
      </c>
      <c r="AT92" s="58"/>
      <c r="AU92" s="32"/>
      <c r="AV92" s="101" t="str">
        <f t="shared" si="17"/>
        <v/>
      </c>
      <c r="AX92" s="31" t="s">
        <v>657</v>
      </c>
      <c r="AY92" s="32"/>
      <c r="AZ92" s="32"/>
      <c r="BA92" s="32"/>
      <c r="BB92" s="133"/>
      <c r="BC92" s="133"/>
      <c r="BD92" s="32"/>
      <c r="BE92" s="32"/>
      <c r="BF92" s="99"/>
      <c r="BG92" s="100" t="str">
        <f t="shared" si="18"/>
        <v/>
      </c>
      <c r="BH92" s="58"/>
      <c r="BI92" s="133"/>
      <c r="BJ92" s="101" t="str">
        <f t="shared" si="19"/>
        <v/>
      </c>
    </row>
    <row r="93" spans="2:62" x14ac:dyDescent="0.25">
      <c r="B93" s="31" t="s">
        <v>559</v>
      </c>
      <c r="C93" s="32"/>
      <c r="D93" s="99"/>
      <c r="E93" s="32"/>
      <c r="F93" s="33"/>
      <c r="H93" s="81" t="s">
        <v>583</v>
      </c>
      <c r="I93" s="32"/>
      <c r="J93" s="32"/>
      <c r="K93" s="32"/>
      <c r="L93" s="32"/>
      <c r="M93" s="99"/>
      <c r="N93" s="104" t="str">
        <f t="shared" si="24"/>
        <v/>
      </c>
      <c r="O93" s="110"/>
      <c r="P93" s="105" t="str">
        <f t="shared" si="25"/>
        <v/>
      </c>
      <c r="Q93" s="106"/>
      <c r="R93" s="105" t="str">
        <f t="shared" si="26"/>
        <v/>
      </c>
      <c r="S93" s="106"/>
      <c r="T93" s="108" t="str">
        <f t="shared" si="27"/>
        <v/>
      </c>
      <c r="V93" s="31" t="s">
        <v>608</v>
      </c>
      <c r="W93" s="32"/>
      <c r="X93" s="32"/>
      <c r="Y93" s="32"/>
      <c r="Z93" s="32"/>
      <c r="AA93" s="32"/>
      <c r="AB93" s="32"/>
      <c r="AC93" s="32"/>
      <c r="AD93" s="99"/>
      <c r="AE93" s="100" t="str">
        <f t="shared" si="14"/>
        <v/>
      </c>
      <c r="AF93" s="32"/>
      <c r="AG93" s="80"/>
      <c r="AH93" s="101" t="str">
        <f t="shared" si="15"/>
        <v/>
      </c>
      <c r="AJ93" s="31" t="s">
        <v>633</v>
      </c>
      <c r="AK93" s="32"/>
      <c r="AL93" s="32"/>
      <c r="AM93" s="32"/>
      <c r="AN93" s="32"/>
      <c r="AO93" s="120"/>
      <c r="AP93" s="32"/>
      <c r="AQ93" s="120"/>
      <c r="AR93" s="99"/>
      <c r="AS93" s="100" t="str">
        <f t="shared" si="16"/>
        <v/>
      </c>
      <c r="AT93" s="58"/>
      <c r="AU93" s="32"/>
      <c r="AV93" s="101" t="str">
        <f t="shared" si="17"/>
        <v/>
      </c>
      <c r="AX93" s="31" t="s">
        <v>658</v>
      </c>
      <c r="AY93" s="32"/>
      <c r="AZ93" s="32"/>
      <c r="BA93" s="32"/>
      <c r="BB93" s="133"/>
      <c r="BC93" s="133"/>
      <c r="BD93" s="32"/>
      <c r="BE93" s="32"/>
      <c r="BF93" s="99"/>
      <c r="BG93" s="100" t="str">
        <f t="shared" si="18"/>
        <v/>
      </c>
      <c r="BH93" s="58"/>
      <c r="BI93" s="133"/>
      <c r="BJ93" s="101" t="str">
        <f t="shared" si="19"/>
        <v/>
      </c>
    </row>
    <row r="94" spans="2:62" x14ac:dyDescent="0.25">
      <c r="B94" s="31" t="s">
        <v>560</v>
      </c>
      <c r="C94" s="32"/>
      <c r="D94" s="99"/>
      <c r="E94" s="32"/>
      <c r="F94" s="33"/>
      <c r="H94" s="81" t="s">
        <v>584</v>
      </c>
      <c r="I94" s="32"/>
      <c r="J94" s="32"/>
      <c r="K94" s="32"/>
      <c r="L94" s="32"/>
      <c r="M94" s="99"/>
      <c r="N94" s="104" t="str">
        <f t="shared" si="24"/>
        <v/>
      </c>
      <c r="O94" s="110"/>
      <c r="P94" s="105" t="str">
        <f t="shared" si="25"/>
        <v/>
      </c>
      <c r="Q94" s="106"/>
      <c r="R94" s="105" t="str">
        <f t="shared" si="26"/>
        <v/>
      </c>
      <c r="S94" s="106"/>
      <c r="T94" s="108" t="str">
        <f t="shared" si="27"/>
        <v/>
      </c>
      <c r="V94" s="31" t="s">
        <v>609</v>
      </c>
      <c r="W94" s="32"/>
      <c r="X94" s="32"/>
      <c r="Y94" s="32"/>
      <c r="Z94" s="32"/>
      <c r="AA94" s="32"/>
      <c r="AB94" s="32"/>
      <c r="AC94" s="32"/>
      <c r="AD94" s="99"/>
      <c r="AE94" s="100" t="str">
        <f t="shared" si="14"/>
        <v/>
      </c>
      <c r="AF94" s="32"/>
      <c r="AG94" s="80"/>
      <c r="AH94" s="101" t="str">
        <f t="shared" si="15"/>
        <v/>
      </c>
      <c r="AJ94" s="31" t="s">
        <v>634</v>
      </c>
      <c r="AK94" s="32"/>
      <c r="AL94" s="32"/>
      <c r="AM94" s="32"/>
      <c r="AN94" s="32"/>
      <c r="AO94" s="120"/>
      <c r="AP94" s="32"/>
      <c r="AQ94" s="120"/>
      <c r="AR94" s="99"/>
      <c r="AS94" s="100" t="str">
        <f t="shared" si="16"/>
        <v/>
      </c>
      <c r="AT94" s="58"/>
      <c r="AU94" s="32"/>
      <c r="AV94" s="101" t="str">
        <f t="shared" si="17"/>
        <v/>
      </c>
      <c r="AX94" s="31" t="s">
        <v>659</v>
      </c>
      <c r="AY94" s="32"/>
      <c r="AZ94" s="32"/>
      <c r="BA94" s="32"/>
      <c r="BB94" s="133"/>
      <c r="BC94" s="133"/>
      <c r="BD94" s="32"/>
      <c r="BE94" s="32"/>
      <c r="BF94" s="99"/>
      <c r="BG94" s="100" t="str">
        <f t="shared" si="18"/>
        <v/>
      </c>
      <c r="BH94" s="58"/>
      <c r="BI94" s="133"/>
      <c r="BJ94" s="101" t="str">
        <f t="shared" si="19"/>
        <v/>
      </c>
    </row>
    <row r="95" spans="2:62" x14ac:dyDescent="0.25">
      <c r="B95" s="31" t="s">
        <v>561</v>
      </c>
      <c r="C95" s="32"/>
      <c r="D95" s="99"/>
      <c r="E95" s="32"/>
      <c r="F95" s="33"/>
      <c r="H95" s="81" t="s">
        <v>585</v>
      </c>
      <c r="I95" s="32"/>
      <c r="J95" s="32"/>
      <c r="K95" s="32"/>
      <c r="L95" s="32"/>
      <c r="M95" s="99"/>
      <c r="N95" s="104" t="str">
        <f t="shared" si="24"/>
        <v/>
      </c>
      <c r="O95" s="110"/>
      <c r="P95" s="105" t="str">
        <f t="shared" si="25"/>
        <v/>
      </c>
      <c r="Q95" s="106"/>
      <c r="R95" s="105" t="str">
        <f t="shared" si="26"/>
        <v/>
      </c>
      <c r="S95" s="106"/>
      <c r="T95" s="108" t="str">
        <f t="shared" si="27"/>
        <v/>
      </c>
      <c r="V95" s="31" t="s">
        <v>610</v>
      </c>
      <c r="W95" s="32"/>
      <c r="X95" s="32"/>
      <c r="Y95" s="32"/>
      <c r="Z95" s="32"/>
      <c r="AA95" s="32"/>
      <c r="AB95" s="32"/>
      <c r="AC95" s="32"/>
      <c r="AD95" s="99"/>
      <c r="AE95" s="100" t="str">
        <f t="shared" si="14"/>
        <v/>
      </c>
      <c r="AF95" s="32"/>
      <c r="AG95" s="80"/>
      <c r="AH95" s="101" t="str">
        <f t="shared" si="15"/>
        <v/>
      </c>
      <c r="AJ95" s="31" t="s">
        <v>635</v>
      </c>
      <c r="AK95" s="32"/>
      <c r="AL95" s="32"/>
      <c r="AM95" s="32"/>
      <c r="AN95" s="32"/>
      <c r="AO95" s="120"/>
      <c r="AP95" s="32"/>
      <c r="AQ95" s="120"/>
      <c r="AR95" s="99"/>
      <c r="AS95" s="100" t="str">
        <f t="shared" si="16"/>
        <v/>
      </c>
      <c r="AT95" s="58"/>
      <c r="AU95" s="32"/>
      <c r="AV95" s="101" t="str">
        <f t="shared" si="17"/>
        <v/>
      </c>
      <c r="AX95" s="31" t="s">
        <v>660</v>
      </c>
      <c r="AY95" s="32"/>
      <c r="AZ95" s="32"/>
      <c r="BA95" s="32"/>
      <c r="BB95" s="133"/>
      <c r="BC95" s="133"/>
      <c r="BD95" s="32"/>
      <c r="BE95" s="32"/>
      <c r="BF95" s="99"/>
      <c r="BG95" s="100" t="str">
        <f t="shared" si="18"/>
        <v/>
      </c>
      <c r="BH95" s="58"/>
      <c r="BI95" s="133"/>
      <c r="BJ95" s="101" t="str">
        <f t="shared" si="19"/>
        <v/>
      </c>
    </row>
    <row r="96" spans="2:62" x14ac:dyDescent="0.25">
      <c r="B96" s="31" t="s">
        <v>562</v>
      </c>
      <c r="C96" s="32"/>
      <c r="D96" s="99"/>
      <c r="E96" s="32"/>
      <c r="F96" s="33"/>
      <c r="H96" s="81" t="s">
        <v>586</v>
      </c>
      <c r="I96" s="32"/>
      <c r="J96" s="32"/>
      <c r="K96" s="32"/>
      <c r="L96" s="32"/>
      <c r="M96" s="99"/>
      <c r="N96" s="104" t="str">
        <f t="shared" si="24"/>
        <v/>
      </c>
      <c r="O96" s="110"/>
      <c r="P96" s="105" t="str">
        <f t="shared" si="25"/>
        <v/>
      </c>
      <c r="Q96" s="106"/>
      <c r="R96" s="105" t="str">
        <f t="shared" si="26"/>
        <v/>
      </c>
      <c r="S96" s="106"/>
      <c r="T96" s="108" t="str">
        <f t="shared" si="27"/>
        <v/>
      </c>
      <c r="V96" s="31" t="s">
        <v>611</v>
      </c>
      <c r="W96" s="32"/>
      <c r="X96" s="32"/>
      <c r="Y96" s="32"/>
      <c r="Z96" s="32"/>
      <c r="AA96" s="32"/>
      <c r="AB96" s="32"/>
      <c r="AC96" s="32"/>
      <c r="AD96" s="99"/>
      <c r="AE96" s="100" t="str">
        <f t="shared" si="14"/>
        <v/>
      </c>
      <c r="AF96" s="32"/>
      <c r="AG96" s="80"/>
      <c r="AH96" s="101" t="str">
        <f t="shared" si="15"/>
        <v/>
      </c>
      <c r="AJ96" s="31" t="s">
        <v>636</v>
      </c>
      <c r="AK96" s="32"/>
      <c r="AL96" s="32"/>
      <c r="AM96" s="32"/>
      <c r="AN96" s="32"/>
      <c r="AO96" s="120"/>
      <c r="AP96" s="32"/>
      <c r="AQ96" s="120"/>
      <c r="AR96" s="99"/>
      <c r="AS96" s="100" t="str">
        <f t="shared" si="16"/>
        <v/>
      </c>
      <c r="AT96" s="58"/>
      <c r="AU96" s="32"/>
      <c r="AV96" s="101" t="str">
        <f t="shared" si="17"/>
        <v/>
      </c>
      <c r="AX96" s="31" t="s">
        <v>661</v>
      </c>
      <c r="AY96" s="32"/>
      <c r="AZ96" s="32"/>
      <c r="BA96" s="32"/>
      <c r="BB96" s="133"/>
      <c r="BC96" s="133"/>
      <c r="BD96" s="32"/>
      <c r="BE96" s="32"/>
      <c r="BF96" s="99"/>
      <c r="BG96" s="100" t="str">
        <f t="shared" si="18"/>
        <v/>
      </c>
      <c r="BH96" s="58"/>
      <c r="BI96" s="133"/>
      <c r="BJ96" s="101" t="str">
        <f t="shared" si="19"/>
        <v/>
      </c>
    </row>
    <row r="97" spans="2:62" x14ac:dyDescent="0.25">
      <c r="B97" s="31" t="s">
        <v>563</v>
      </c>
      <c r="C97" s="32"/>
      <c r="D97" s="99"/>
      <c r="E97" s="32"/>
      <c r="F97" s="33"/>
      <c r="H97" s="81" t="s">
        <v>587</v>
      </c>
      <c r="I97" s="32"/>
      <c r="J97" s="32"/>
      <c r="K97" s="32"/>
      <c r="L97" s="32"/>
      <c r="M97" s="99"/>
      <c r="N97" s="104" t="str">
        <f t="shared" si="24"/>
        <v/>
      </c>
      <c r="O97" s="110"/>
      <c r="P97" s="105" t="str">
        <f t="shared" si="25"/>
        <v/>
      </c>
      <c r="Q97" s="106"/>
      <c r="R97" s="105" t="str">
        <f t="shared" si="26"/>
        <v/>
      </c>
      <c r="S97" s="106"/>
      <c r="T97" s="108" t="str">
        <f t="shared" si="27"/>
        <v/>
      </c>
      <c r="V97" s="31" t="s">
        <v>612</v>
      </c>
      <c r="W97" s="32"/>
      <c r="X97" s="32"/>
      <c r="Y97" s="32"/>
      <c r="Z97" s="32"/>
      <c r="AA97" s="32"/>
      <c r="AB97" s="32"/>
      <c r="AC97" s="32"/>
      <c r="AD97" s="99"/>
      <c r="AE97" s="100" t="str">
        <f t="shared" si="14"/>
        <v/>
      </c>
      <c r="AF97" s="32"/>
      <c r="AG97" s="80"/>
      <c r="AH97" s="101" t="str">
        <f t="shared" si="15"/>
        <v/>
      </c>
      <c r="AJ97" s="31" t="s">
        <v>637</v>
      </c>
      <c r="AK97" s="32"/>
      <c r="AL97" s="32"/>
      <c r="AM97" s="32"/>
      <c r="AN97" s="32"/>
      <c r="AO97" s="120"/>
      <c r="AP97" s="32"/>
      <c r="AQ97" s="120"/>
      <c r="AR97" s="99"/>
      <c r="AS97" s="100" t="str">
        <f t="shared" si="16"/>
        <v/>
      </c>
      <c r="AT97" s="58"/>
      <c r="AU97" s="32"/>
      <c r="AV97" s="101" t="str">
        <f t="shared" si="17"/>
        <v/>
      </c>
      <c r="AX97" s="31" t="s">
        <v>662</v>
      </c>
      <c r="AY97" s="32"/>
      <c r="AZ97" s="32"/>
      <c r="BA97" s="32"/>
      <c r="BB97" s="133"/>
      <c r="BC97" s="133"/>
      <c r="BD97" s="32"/>
      <c r="BE97" s="32"/>
      <c r="BF97" s="99"/>
      <c r="BG97" s="100" t="str">
        <f t="shared" si="18"/>
        <v/>
      </c>
      <c r="BH97" s="58"/>
      <c r="BI97" s="133"/>
      <c r="BJ97" s="101" t="str">
        <f t="shared" si="19"/>
        <v/>
      </c>
    </row>
    <row r="98" spans="2:62" x14ac:dyDescent="0.25">
      <c r="B98" s="31" t="s">
        <v>564</v>
      </c>
      <c r="C98" s="32"/>
      <c r="D98" s="99"/>
      <c r="E98" s="32"/>
      <c r="F98" s="33"/>
      <c r="H98" s="81" t="s">
        <v>588</v>
      </c>
      <c r="I98" s="32"/>
      <c r="J98" s="32"/>
      <c r="K98" s="32"/>
      <c r="L98" s="32"/>
      <c r="M98" s="99"/>
      <c r="N98" s="104" t="str">
        <f t="shared" si="24"/>
        <v/>
      </c>
      <c r="O98" s="110"/>
      <c r="P98" s="105" t="str">
        <f t="shared" si="25"/>
        <v/>
      </c>
      <c r="Q98" s="106"/>
      <c r="R98" s="105" t="str">
        <f t="shared" si="26"/>
        <v/>
      </c>
      <c r="S98" s="106"/>
      <c r="T98" s="108" t="str">
        <f t="shared" si="27"/>
        <v/>
      </c>
      <c r="V98" s="31" t="s">
        <v>613</v>
      </c>
      <c r="W98" s="32"/>
      <c r="X98" s="32"/>
      <c r="Y98" s="32"/>
      <c r="Z98" s="32"/>
      <c r="AA98" s="32"/>
      <c r="AB98" s="32"/>
      <c r="AC98" s="32"/>
      <c r="AD98" s="99"/>
      <c r="AE98" s="100" t="str">
        <f t="shared" si="14"/>
        <v/>
      </c>
      <c r="AF98" s="32"/>
      <c r="AG98" s="80"/>
      <c r="AH98" s="101" t="str">
        <f t="shared" si="15"/>
        <v/>
      </c>
      <c r="AJ98" s="31" t="s">
        <v>638</v>
      </c>
      <c r="AK98" s="32"/>
      <c r="AL98" s="32"/>
      <c r="AM98" s="32"/>
      <c r="AN98" s="32"/>
      <c r="AO98" s="120"/>
      <c r="AP98" s="32"/>
      <c r="AQ98" s="120"/>
      <c r="AR98" s="99"/>
      <c r="AS98" s="100" t="str">
        <f t="shared" si="16"/>
        <v/>
      </c>
      <c r="AT98" s="58"/>
      <c r="AU98" s="32"/>
      <c r="AV98" s="101" t="str">
        <f t="shared" si="17"/>
        <v/>
      </c>
      <c r="AX98" s="31" t="s">
        <v>663</v>
      </c>
      <c r="AY98" s="32"/>
      <c r="AZ98" s="32"/>
      <c r="BA98" s="32"/>
      <c r="BB98" s="133"/>
      <c r="BC98" s="133"/>
      <c r="BD98" s="32"/>
      <c r="BE98" s="32"/>
      <c r="BF98" s="99"/>
      <c r="BG98" s="100" t="str">
        <f t="shared" si="18"/>
        <v/>
      </c>
      <c r="BH98" s="58"/>
      <c r="BI98" s="133"/>
      <c r="BJ98" s="101" t="str">
        <f t="shared" si="19"/>
        <v/>
      </c>
    </row>
    <row r="99" spans="2:62" x14ac:dyDescent="0.25">
      <c r="B99" s="31" t="s">
        <v>565</v>
      </c>
      <c r="C99" s="32"/>
      <c r="D99" s="99"/>
      <c r="E99" s="32"/>
      <c r="F99" s="33"/>
      <c r="H99" s="81" t="s">
        <v>589</v>
      </c>
      <c r="I99" s="32"/>
      <c r="J99" s="32"/>
      <c r="K99" s="32"/>
      <c r="L99" s="32"/>
      <c r="M99" s="99"/>
      <c r="N99" s="104" t="str">
        <f t="shared" si="24"/>
        <v/>
      </c>
      <c r="O99" s="110"/>
      <c r="P99" s="105" t="str">
        <f t="shared" si="25"/>
        <v/>
      </c>
      <c r="Q99" s="106"/>
      <c r="R99" s="105" t="str">
        <f t="shared" si="26"/>
        <v/>
      </c>
      <c r="S99" s="106"/>
      <c r="T99" s="108" t="str">
        <f t="shared" si="27"/>
        <v/>
      </c>
      <c r="V99" s="31" t="s">
        <v>614</v>
      </c>
      <c r="W99" s="32"/>
      <c r="X99" s="32"/>
      <c r="Y99" s="32"/>
      <c r="Z99" s="32"/>
      <c r="AA99" s="32"/>
      <c r="AB99" s="32"/>
      <c r="AC99" s="32"/>
      <c r="AD99" s="99"/>
      <c r="AE99" s="100" t="str">
        <f t="shared" si="14"/>
        <v/>
      </c>
      <c r="AF99" s="32"/>
      <c r="AG99" s="80"/>
      <c r="AH99" s="101" t="str">
        <f t="shared" si="15"/>
        <v/>
      </c>
      <c r="AJ99" s="31" t="s">
        <v>639</v>
      </c>
      <c r="AK99" s="32"/>
      <c r="AL99" s="32"/>
      <c r="AM99" s="32"/>
      <c r="AN99" s="32"/>
      <c r="AO99" s="120"/>
      <c r="AP99" s="32"/>
      <c r="AQ99" s="120"/>
      <c r="AR99" s="99"/>
      <c r="AS99" s="100" t="str">
        <f t="shared" si="16"/>
        <v/>
      </c>
      <c r="AT99" s="58"/>
      <c r="AU99" s="32"/>
      <c r="AV99" s="101" t="str">
        <f t="shared" si="17"/>
        <v/>
      </c>
      <c r="AX99" s="31" t="s">
        <v>664</v>
      </c>
      <c r="AY99" s="32"/>
      <c r="AZ99" s="32"/>
      <c r="BA99" s="32"/>
      <c r="BB99" s="133"/>
      <c r="BC99" s="133"/>
      <c r="BD99" s="32"/>
      <c r="BE99" s="32"/>
      <c r="BF99" s="99"/>
      <c r="BG99" s="100" t="str">
        <f t="shared" si="18"/>
        <v/>
      </c>
      <c r="BH99" s="58"/>
      <c r="BI99" s="133"/>
      <c r="BJ99" s="101" t="str">
        <f t="shared" si="19"/>
        <v/>
      </c>
    </row>
    <row r="100" spans="2:62" x14ac:dyDescent="0.25">
      <c r="B100" s="31" t="s">
        <v>566</v>
      </c>
      <c r="C100" s="32"/>
      <c r="D100" s="99"/>
      <c r="E100" s="32"/>
      <c r="F100" s="33"/>
      <c r="H100" s="81" t="s">
        <v>590</v>
      </c>
      <c r="I100" s="32"/>
      <c r="J100" s="32"/>
      <c r="K100" s="32"/>
      <c r="L100" s="32"/>
      <c r="M100" s="99"/>
      <c r="N100" s="104" t="str">
        <f t="shared" si="24"/>
        <v/>
      </c>
      <c r="O100" s="110"/>
      <c r="P100" s="105" t="str">
        <f t="shared" si="25"/>
        <v/>
      </c>
      <c r="Q100" s="106"/>
      <c r="R100" s="105" t="str">
        <f t="shared" si="26"/>
        <v/>
      </c>
      <c r="S100" s="106"/>
      <c r="T100" s="108" t="str">
        <f t="shared" si="27"/>
        <v/>
      </c>
      <c r="V100" s="31" t="s">
        <v>615</v>
      </c>
      <c r="W100" s="32"/>
      <c r="X100" s="32"/>
      <c r="Y100" s="32"/>
      <c r="Z100" s="32"/>
      <c r="AA100" s="32"/>
      <c r="AB100" s="32"/>
      <c r="AC100" s="32"/>
      <c r="AD100" s="99"/>
      <c r="AE100" s="100" t="str">
        <f t="shared" si="14"/>
        <v/>
      </c>
      <c r="AF100" s="32"/>
      <c r="AG100" s="80"/>
      <c r="AH100" s="101" t="str">
        <f t="shared" si="15"/>
        <v/>
      </c>
      <c r="AJ100" s="31" t="s">
        <v>640</v>
      </c>
      <c r="AK100" s="32"/>
      <c r="AL100" s="32"/>
      <c r="AM100" s="32"/>
      <c r="AN100" s="32"/>
      <c r="AO100" s="120"/>
      <c r="AP100" s="32"/>
      <c r="AQ100" s="120"/>
      <c r="AR100" s="99"/>
      <c r="AS100" s="100" t="str">
        <f t="shared" si="16"/>
        <v/>
      </c>
      <c r="AT100" s="58"/>
      <c r="AU100" s="32"/>
      <c r="AV100" s="101" t="str">
        <f t="shared" si="17"/>
        <v/>
      </c>
      <c r="AX100" s="31" t="s">
        <v>665</v>
      </c>
      <c r="AY100" s="32"/>
      <c r="AZ100" s="32"/>
      <c r="BA100" s="32"/>
      <c r="BB100" s="133"/>
      <c r="BC100" s="133"/>
      <c r="BD100" s="32"/>
      <c r="BE100" s="32"/>
      <c r="BF100" s="99"/>
      <c r="BG100" s="100" t="str">
        <f t="shared" si="18"/>
        <v/>
      </c>
      <c r="BH100" s="58"/>
      <c r="BI100" s="133"/>
      <c r="BJ100" s="101" t="str">
        <f t="shared" si="19"/>
        <v/>
      </c>
    </row>
    <row r="101" spans="2:62" x14ac:dyDescent="0.25">
      <c r="B101" s="31" t="s">
        <v>567</v>
      </c>
      <c r="C101" s="32"/>
      <c r="D101" s="99"/>
      <c r="E101" s="32"/>
      <c r="F101" s="33"/>
      <c r="H101" s="81" t="s">
        <v>591</v>
      </c>
      <c r="I101" s="32"/>
      <c r="J101" s="32"/>
      <c r="K101" s="32"/>
      <c r="L101" s="32"/>
      <c r="M101" s="99"/>
      <c r="N101" s="104" t="str">
        <f t="shared" si="24"/>
        <v/>
      </c>
      <c r="O101" s="110"/>
      <c r="P101" s="105" t="str">
        <f t="shared" si="25"/>
        <v/>
      </c>
      <c r="Q101" s="106"/>
      <c r="R101" s="105" t="str">
        <f t="shared" si="26"/>
        <v/>
      </c>
      <c r="S101" s="106"/>
      <c r="T101" s="108" t="str">
        <f t="shared" si="27"/>
        <v/>
      </c>
      <c r="V101" s="31" t="s">
        <v>616</v>
      </c>
      <c r="W101" s="32"/>
      <c r="X101" s="32"/>
      <c r="Y101" s="32"/>
      <c r="Z101" s="32"/>
      <c r="AA101" s="32"/>
      <c r="AB101" s="32"/>
      <c r="AC101" s="32"/>
      <c r="AD101" s="99"/>
      <c r="AE101" s="100" t="str">
        <f t="shared" si="14"/>
        <v/>
      </c>
      <c r="AF101" s="32"/>
      <c r="AG101" s="80"/>
      <c r="AH101" s="101" t="str">
        <f t="shared" si="15"/>
        <v/>
      </c>
      <c r="AJ101" s="31" t="s">
        <v>641</v>
      </c>
      <c r="AK101" s="32"/>
      <c r="AL101" s="32"/>
      <c r="AM101" s="32"/>
      <c r="AN101" s="32"/>
      <c r="AO101" s="120"/>
      <c r="AP101" s="32"/>
      <c r="AQ101" s="120"/>
      <c r="AR101" s="99"/>
      <c r="AS101" s="100" t="str">
        <f t="shared" si="16"/>
        <v/>
      </c>
      <c r="AT101" s="58"/>
      <c r="AU101" s="32"/>
      <c r="AV101" s="101" t="str">
        <f t="shared" si="17"/>
        <v/>
      </c>
      <c r="AX101" s="31" t="s">
        <v>666</v>
      </c>
      <c r="AY101" s="32"/>
      <c r="AZ101" s="32"/>
      <c r="BA101" s="32"/>
      <c r="BB101" s="133"/>
      <c r="BC101" s="133"/>
      <c r="BD101" s="32"/>
      <c r="BE101" s="32"/>
      <c r="BF101" s="99"/>
      <c r="BG101" s="100" t="str">
        <f t="shared" si="18"/>
        <v/>
      </c>
      <c r="BH101" s="58"/>
      <c r="BI101" s="133"/>
      <c r="BJ101" s="101" t="str">
        <f t="shared" si="19"/>
        <v/>
      </c>
    </row>
    <row r="102" spans="2:62" x14ac:dyDescent="0.25">
      <c r="B102" s="31" t="s">
        <v>568</v>
      </c>
      <c r="C102" s="32"/>
      <c r="D102" s="99"/>
      <c r="E102" s="32"/>
      <c r="F102" s="33"/>
      <c r="H102" s="81" t="s">
        <v>592</v>
      </c>
      <c r="I102" s="32"/>
      <c r="J102" s="32"/>
      <c r="K102" s="32"/>
      <c r="L102" s="32"/>
      <c r="M102" s="99"/>
      <c r="N102" s="104" t="str">
        <f t="shared" si="24"/>
        <v/>
      </c>
      <c r="O102" s="110"/>
      <c r="P102" s="105" t="str">
        <f t="shared" si="25"/>
        <v/>
      </c>
      <c r="Q102" s="106"/>
      <c r="R102" s="105" t="str">
        <f t="shared" si="26"/>
        <v/>
      </c>
      <c r="S102" s="106"/>
      <c r="T102" s="108" t="str">
        <f t="shared" si="27"/>
        <v/>
      </c>
      <c r="V102" s="31" t="s">
        <v>617</v>
      </c>
      <c r="W102" s="32"/>
      <c r="X102" s="32"/>
      <c r="Y102" s="32"/>
      <c r="Z102" s="32"/>
      <c r="AA102" s="32"/>
      <c r="AB102" s="32"/>
      <c r="AC102" s="32"/>
      <c r="AD102" s="99"/>
      <c r="AE102" s="100" t="str">
        <f t="shared" si="14"/>
        <v/>
      </c>
      <c r="AF102" s="32"/>
      <c r="AG102" s="80"/>
      <c r="AH102" s="101" t="str">
        <f t="shared" si="15"/>
        <v/>
      </c>
      <c r="AJ102" s="31" t="s">
        <v>642</v>
      </c>
      <c r="AK102" s="32"/>
      <c r="AL102" s="32"/>
      <c r="AM102" s="32"/>
      <c r="AN102" s="32"/>
      <c r="AO102" s="120"/>
      <c r="AP102" s="32"/>
      <c r="AQ102" s="120"/>
      <c r="AR102" s="99"/>
      <c r="AS102" s="100" t="str">
        <f t="shared" si="16"/>
        <v/>
      </c>
      <c r="AT102" s="58"/>
      <c r="AU102" s="32"/>
      <c r="AV102" s="101" t="str">
        <f t="shared" si="17"/>
        <v/>
      </c>
      <c r="AX102" s="31" t="s">
        <v>667</v>
      </c>
      <c r="AY102" s="32"/>
      <c r="AZ102" s="32"/>
      <c r="BA102" s="32"/>
      <c r="BB102" s="133"/>
      <c r="BC102" s="133"/>
      <c r="BD102" s="32"/>
      <c r="BE102" s="32"/>
      <c r="BF102" s="99"/>
      <c r="BG102" s="100" t="str">
        <f t="shared" si="18"/>
        <v/>
      </c>
      <c r="BH102" s="58"/>
      <c r="BI102" s="133"/>
      <c r="BJ102" s="101" t="str">
        <f t="shared" si="19"/>
        <v/>
      </c>
    </row>
    <row r="103" spans="2:62" x14ac:dyDescent="0.25">
      <c r="B103" s="31" t="s">
        <v>569</v>
      </c>
      <c r="C103" s="32"/>
      <c r="D103" s="99"/>
      <c r="E103" s="32"/>
      <c r="F103" s="33"/>
      <c r="H103" s="81" t="s">
        <v>593</v>
      </c>
      <c r="I103" s="32"/>
      <c r="J103" s="32"/>
      <c r="K103" s="32"/>
      <c r="L103" s="32"/>
      <c r="M103" s="99"/>
      <c r="N103" s="104" t="str">
        <f t="shared" si="24"/>
        <v/>
      </c>
      <c r="O103" s="110"/>
      <c r="P103" s="105" t="str">
        <f t="shared" si="25"/>
        <v/>
      </c>
      <c r="Q103" s="106"/>
      <c r="R103" s="105" t="str">
        <f t="shared" si="26"/>
        <v/>
      </c>
      <c r="S103" s="106"/>
      <c r="T103" s="108" t="str">
        <f t="shared" si="27"/>
        <v/>
      </c>
      <c r="V103" s="31" t="s">
        <v>618</v>
      </c>
      <c r="W103" s="32"/>
      <c r="X103" s="32"/>
      <c r="Y103" s="32"/>
      <c r="Z103" s="32"/>
      <c r="AA103" s="32"/>
      <c r="AB103" s="32"/>
      <c r="AC103" s="32"/>
      <c r="AD103" s="99"/>
      <c r="AE103" s="100" t="str">
        <f t="shared" si="14"/>
        <v/>
      </c>
      <c r="AF103" s="32"/>
      <c r="AG103" s="80"/>
      <c r="AH103" s="101" t="str">
        <f t="shared" si="15"/>
        <v/>
      </c>
      <c r="AJ103" s="31" t="s">
        <v>643</v>
      </c>
      <c r="AK103" s="32"/>
      <c r="AL103" s="32"/>
      <c r="AM103" s="32"/>
      <c r="AN103" s="32"/>
      <c r="AO103" s="120"/>
      <c r="AP103" s="32"/>
      <c r="AQ103" s="120"/>
      <c r="AR103" s="99"/>
      <c r="AS103" s="100" t="str">
        <f t="shared" si="16"/>
        <v/>
      </c>
      <c r="AT103" s="58"/>
      <c r="AU103" s="32"/>
      <c r="AV103" s="101" t="str">
        <f t="shared" si="17"/>
        <v/>
      </c>
      <c r="AX103" s="31" t="s">
        <v>668</v>
      </c>
      <c r="AY103" s="32"/>
      <c r="AZ103" s="32"/>
      <c r="BA103" s="32"/>
      <c r="BB103" s="133"/>
      <c r="BC103" s="133"/>
      <c r="BD103" s="32"/>
      <c r="BE103" s="32"/>
      <c r="BF103" s="99"/>
      <c r="BG103" s="100" t="str">
        <f t="shared" si="18"/>
        <v/>
      </c>
      <c r="BH103" s="58"/>
      <c r="BI103" s="133"/>
      <c r="BJ103" s="101" t="str">
        <f t="shared" si="19"/>
        <v/>
      </c>
    </row>
    <row r="104" spans="2:62" x14ac:dyDescent="0.25">
      <c r="B104" s="31" t="s">
        <v>570</v>
      </c>
      <c r="C104" s="32"/>
      <c r="D104" s="99"/>
      <c r="E104" s="32"/>
      <c r="F104" s="33"/>
      <c r="H104" s="81" t="s">
        <v>594</v>
      </c>
      <c r="I104" s="32"/>
      <c r="J104" s="32"/>
      <c r="K104" s="32"/>
      <c r="L104" s="32"/>
      <c r="M104" s="99"/>
      <c r="N104" s="104" t="str">
        <f t="shared" si="24"/>
        <v/>
      </c>
      <c r="O104" s="110"/>
      <c r="P104" s="105" t="str">
        <f t="shared" si="25"/>
        <v/>
      </c>
      <c r="Q104" s="106"/>
      <c r="R104" s="105" t="str">
        <f t="shared" si="26"/>
        <v/>
      </c>
      <c r="S104" s="106"/>
      <c r="T104" s="108" t="str">
        <f t="shared" si="27"/>
        <v/>
      </c>
      <c r="V104" s="31" t="s">
        <v>619</v>
      </c>
      <c r="W104" s="32"/>
      <c r="X104" s="32"/>
      <c r="Y104" s="32"/>
      <c r="Z104" s="32"/>
      <c r="AA104" s="32"/>
      <c r="AB104" s="32"/>
      <c r="AC104" s="32"/>
      <c r="AD104" s="99"/>
      <c r="AE104" s="100" t="str">
        <f t="shared" si="14"/>
        <v/>
      </c>
      <c r="AF104" s="32"/>
      <c r="AG104" s="80"/>
      <c r="AH104" s="101" t="str">
        <f t="shared" si="15"/>
        <v/>
      </c>
      <c r="AJ104" s="31" t="s">
        <v>644</v>
      </c>
      <c r="AK104" s="32"/>
      <c r="AL104" s="32"/>
      <c r="AM104" s="32"/>
      <c r="AN104" s="32"/>
      <c r="AO104" s="120"/>
      <c r="AP104" s="32"/>
      <c r="AQ104" s="120"/>
      <c r="AR104" s="99"/>
      <c r="AS104" s="100" t="str">
        <f t="shared" si="16"/>
        <v/>
      </c>
      <c r="AT104" s="58"/>
      <c r="AU104" s="32"/>
      <c r="AV104" s="101" t="str">
        <f t="shared" si="17"/>
        <v/>
      </c>
      <c r="AX104" s="31" t="s">
        <v>669</v>
      </c>
      <c r="AY104" s="32"/>
      <c r="AZ104" s="32"/>
      <c r="BA104" s="32"/>
      <c r="BB104" s="133"/>
      <c r="BC104" s="133"/>
      <c r="BD104" s="32"/>
      <c r="BE104" s="32"/>
      <c r="BF104" s="99"/>
      <c r="BG104" s="100" t="str">
        <f t="shared" si="18"/>
        <v/>
      </c>
      <c r="BH104" s="58"/>
      <c r="BI104" s="133"/>
      <c r="BJ104" s="101" t="str">
        <f t="shared" si="19"/>
        <v/>
      </c>
    </row>
    <row r="105" spans="2:62" x14ac:dyDescent="0.25">
      <c r="B105" s="31" t="s">
        <v>571</v>
      </c>
      <c r="C105" s="32"/>
      <c r="D105" s="99"/>
      <c r="E105" s="32"/>
      <c r="F105" s="33"/>
      <c r="H105" s="81" t="s">
        <v>595</v>
      </c>
      <c r="I105" s="32"/>
      <c r="J105" s="32"/>
      <c r="K105" s="32"/>
      <c r="L105" s="32"/>
      <c r="M105" s="99"/>
      <c r="N105" s="104" t="str">
        <f t="shared" si="24"/>
        <v/>
      </c>
      <c r="O105" s="110"/>
      <c r="P105" s="105" t="str">
        <f t="shared" si="25"/>
        <v/>
      </c>
      <c r="Q105" s="106"/>
      <c r="R105" s="105" t="str">
        <f t="shared" si="26"/>
        <v/>
      </c>
      <c r="S105" s="106"/>
      <c r="T105" s="108" t="str">
        <f t="shared" si="27"/>
        <v/>
      </c>
      <c r="V105" s="31" t="s">
        <v>620</v>
      </c>
      <c r="W105" s="32"/>
      <c r="X105" s="32"/>
      <c r="Y105" s="32"/>
      <c r="Z105" s="32"/>
      <c r="AA105" s="32"/>
      <c r="AB105" s="32"/>
      <c r="AC105" s="32"/>
      <c r="AD105" s="99"/>
      <c r="AE105" s="100" t="str">
        <f t="shared" si="14"/>
        <v/>
      </c>
      <c r="AF105" s="32"/>
      <c r="AG105" s="80"/>
      <c r="AH105" s="101" t="str">
        <f t="shared" si="15"/>
        <v/>
      </c>
      <c r="AJ105" s="31" t="s">
        <v>645</v>
      </c>
      <c r="AK105" s="32"/>
      <c r="AL105" s="32"/>
      <c r="AM105" s="32"/>
      <c r="AN105" s="32"/>
      <c r="AO105" s="120"/>
      <c r="AP105" s="32"/>
      <c r="AQ105" s="120"/>
      <c r="AR105" s="99"/>
      <c r="AS105" s="100" t="str">
        <f t="shared" si="16"/>
        <v/>
      </c>
      <c r="AT105" s="58"/>
      <c r="AU105" s="32"/>
      <c r="AV105" s="101" t="str">
        <f t="shared" si="17"/>
        <v/>
      </c>
      <c r="AX105" s="31" t="s">
        <v>670</v>
      </c>
      <c r="AY105" s="32"/>
      <c r="AZ105" s="32"/>
      <c r="BA105" s="32"/>
      <c r="BB105" s="133"/>
      <c r="BC105" s="133"/>
      <c r="BD105" s="32"/>
      <c r="BE105" s="32"/>
      <c r="BF105" s="99"/>
      <c r="BG105" s="100" t="str">
        <f t="shared" si="18"/>
        <v/>
      </c>
      <c r="BH105" s="58"/>
      <c r="BI105" s="133"/>
      <c r="BJ105" s="101" t="str">
        <f t="shared" si="19"/>
        <v/>
      </c>
    </row>
    <row r="106" spans="2:62" x14ac:dyDescent="0.25">
      <c r="B106" s="31" t="s">
        <v>572</v>
      </c>
      <c r="C106" s="32"/>
      <c r="D106" s="99"/>
      <c r="E106" s="32"/>
      <c r="F106" s="33"/>
      <c r="H106" s="81" t="s">
        <v>596</v>
      </c>
      <c r="I106" s="32"/>
      <c r="J106" s="32"/>
      <c r="K106" s="32"/>
      <c r="L106" s="32"/>
      <c r="M106" s="99"/>
      <c r="N106" s="104" t="str">
        <f t="shared" si="24"/>
        <v/>
      </c>
      <c r="O106" s="110"/>
      <c r="P106" s="105" t="str">
        <f t="shared" si="25"/>
        <v/>
      </c>
      <c r="Q106" s="106"/>
      <c r="R106" s="105" t="str">
        <f t="shared" si="26"/>
        <v/>
      </c>
      <c r="S106" s="106"/>
      <c r="T106" s="108" t="str">
        <f t="shared" si="27"/>
        <v/>
      </c>
      <c r="V106" s="31" t="s">
        <v>621</v>
      </c>
      <c r="W106" s="32"/>
      <c r="X106" s="32"/>
      <c r="Y106" s="32"/>
      <c r="Z106" s="32"/>
      <c r="AA106" s="32"/>
      <c r="AB106" s="32"/>
      <c r="AC106" s="32"/>
      <c r="AD106" s="99"/>
      <c r="AE106" s="100" t="str">
        <f t="shared" si="14"/>
        <v/>
      </c>
      <c r="AF106" s="32"/>
      <c r="AG106" s="80"/>
      <c r="AH106" s="101" t="str">
        <f t="shared" si="15"/>
        <v/>
      </c>
      <c r="AJ106" s="31" t="s">
        <v>646</v>
      </c>
      <c r="AK106" s="32"/>
      <c r="AL106" s="32"/>
      <c r="AM106" s="32"/>
      <c r="AN106" s="32"/>
      <c r="AO106" s="120"/>
      <c r="AP106" s="32"/>
      <c r="AQ106" s="120"/>
      <c r="AR106" s="99"/>
      <c r="AS106" s="100" t="str">
        <f t="shared" si="16"/>
        <v/>
      </c>
      <c r="AT106" s="58"/>
      <c r="AU106" s="32"/>
      <c r="AV106" s="101" t="str">
        <f t="shared" si="17"/>
        <v/>
      </c>
      <c r="AX106" s="31" t="s">
        <v>671</v>
      </c>
      <c r="AY106" s="32"/>
      <c r="AZ106" s="32"/>
      <c r="BA106" s="32"/>
      <c r="BB106" s="133"/>
      <c r="BC106" s="133"/>
      <c r="BD106" s="32"/>
      <c r="BE106" s="32"/>
      <c r="BF106" s="99"/>
      <c r="BG106" s="100" t="str">
        <f t="shared" si="18"/>
        <v/>
      </c>
      <c r="BH106" s="58"/>
      <c r="BI106" s="133"/>
      <c r="BJ106" s="101" t="str">
        <f t="shared" si="19"/>
        <v/>
      </c>
    </row>
    <row r="107" spans="2:62" x14ac:dyDescent="0.25">
      <c r="B107" s="31" t="s">
        <v>573</v>
      </c>
      <c r="C107" s="32"/>
      <c r="D107" s="99"/>
      <c r="E107" s="32"/>
      <c r="F107" s="33"/>
      <c r="H107" s="81" t="s">
        <v>597</v>
      </c>
      <c r="I107" s="32"/>
      <c r="J107" s="32"/>
      <c r="K107" s="32"/>
      <c r="L107" s="32"/>
      <c r="M107" s="99"/>
      <c r="N107" s="104" t="str">
        <f t="shared" si="24"/>
        <v/>
      </c>
      <c r="O107" s="110"/>
      <c r="P107" s="105" t="str">
        <f t="shared" si="25"/>
        <v/>
      </c>
      <c r="Q107" s="106"/>
      <c r="R107" s="105" t="str">
        <f t="shared" si="26"/>
        <v/>
      </c>
      <c r="S107" s="106"/>
      <c r="T107" s="108" t="str">
        <f t="shared" si="27"/>
        <v/>
      </c>
      <c r="V107" s="31" t="s">
        <v>622</v>
      </c>
      <c r="W107" s="32"/>
      <c r="X107" s="32"/>
      <c r="Y107" s="32"/>
      <c r="Z107" s="32"/>
      <c r="AA107" s="32"/>
      <c r="AB107" s="32"/>
      <c r="AC107" s="32"/>
      <c r="AD107" s="99"/>
      <c r="AE107" s="100" t="str">
        <f t="shared" si="14"/>
        <v/>
      </c>
      <c r="AF107" s="32"/>
      <c r="AG107" s="80"/>
      <c r="AH107" s="101" t="str">
        <f t="shared" si="15"/>
        <v/>
      </c>
      <c r="AJ107" s="31" t="s">
        <v>647</v>
      </c>
      <c r="AK107" s="32"/>
      <c r="AL107" s="32"/>
      <c r="AM107" s="32"/>
      <c r="AN107" s="32"/>
      <c r="AO107" s="120"/>
      <c r="AP107" s="32"/>
      <c r="AQ107" s="120"/>
      <c r="AR107" s="99"/>
      <c r="AS107" s="100" t="str">
        <f t="shared" si="16"/>
        <v/>
      </c>
      <c r="AT107" s="58"/>
      <c r="AU107" s="32"/>
      <c r="AV107" s="101" t="str">
        <f t="shared" si="17"/>
        <v/>
      </c>
      <c r="AX107" s="31" t="s">
        <v>672</v>
      </c>
      <c r="AY107" s="32"/>
      <c r="AZ107" s="32"/>
      <c r="BA107" s="32"/>
      <c r="BB107" s="133"/>
      <c r="BC107" s="133"/>
      <c r="BD107" s="32"/>
      <c r="BE107" s="32"/>
      <c r="BF107" s="99"/>
      <c r="BG107" s="100" t="str">
        <f t="shared" si="18"/>
        <v/>
      </c>
      <c r="BH107" s="58"/>
      <c r="BI107" s="133"/>
      <c r="BJ107" s="101" t="str">
        <f t="shared" si="19"/>
        <v/>
      </c>
    </row>
    <row r="108" spans="2:62" x14ac:dyDescent="0.25">
      <c r="B108" s="31" t="s">
        <v>574</v>
      </c>
      <c r="C108" s="32"/>
      <c r="D108" s="99"/>
      <c r="E108" s="32"/>
      <c r="F108" s="33"/>
      <c r="H108" s="81" t="s">
        <v>598</v>
      </c>
      <c r="I108" s="32"/>
      <c r="J108" s="32"/>
      <c r="K108" s="32"/>
      <c r="L108" s="32"/>
      <c r="M108" s="99"/>
      <c r="N108" s="104" t="str">
        <f t="shared" si="24"/>
        <v/>
      </c>
      <c r="O108" s="110"/>
      <c r="P108" s="105" t="str">
        <f t="shared" si="25"/>
        <v/>
      </c>
      <c r="Q108" s="106"/>
      <c r="R108" s="105" t="str">
        <f t="shared" si="26"/>
        <v/>
      </c>
      <c r="S108" s="106"/>
      <c r="T108" s="108" t="str">
        <f t="shared" si="27"/>
        <v/>
      </c>
      <c r="V108" s="31" t="s">
        <v>623</v>
      </c>
      <c r="W108" s="32"/>
      <c r="X108" s="32"/>
      <c r="Y108" s="32"/>
      <c r="Z108" s="32"/>
      <c r="AA108" s="32"/>
      <c r="AB108" s="32"/>
      <c r="AC108" s="32"/>
      <c r="AD108" s="99"/>
      <c r="AE108" s="100" t="str">
        <f t="shared" si="14"/>
        <v/>
      </c>
      <c r="AF108" s="32"/>
      <c r="AG108" s="80"/>
      <c r="AH108" s="101" t="str">
        <f t="shared" si="15"/>
        <v/>
      </c>
      <c r="AJ108" s="31" t="s">
        <v>648</v>
      </c>
      <c r="AK108" s="32"/>
      <c r="AL108" s="32"/>
      <c r="AM108" s="32"/>
      <c r="AN108" s="32"/>
      <c r="AO108" s="120"/>
      <c r="AP108" s="32"/>
      <c r="AQ108" s="120"/>
      <c r="AR108" s="99"/>
      <c r="AS108" s="100" t="str">
        <f t="shared" si="16"/>
        <v/>
      </c>
      <c r="AT108" s="58"/>
      <c r="AU108" s="32"/>
      <c r="AV108" s="101" t="str">
        <f t="shared" si="17"/>
        <v/>
      </c>
      <c r="AX108" s="31" t="s">
        <v>673</v>
      </c>
      <c r="AY108" s="32"/>
      <c r="AZ108" s="32"/>
      <c r="BA108" s="32"/>
      <c r="BB108" s="133"/>
      <c r="BC108" s="133"/>
      <c r="BD108" s="32"/>
      <c r="BE108" s="32"/>
      <c r="BF108" s="99"/>
      <c r="BG108" s="100" t="str">
        <f t="shared" si="18"/>
        <v/>
      </c>
      <c r="BH108" s="58"/>
      <c r="BI108" s="133"/>
      <c r="BJ108" s="101" t="str">
        <f t="shared" si="19"/>
        <v/>
      </c>
    </row>
    <row r="109" spans="2:62" x14ac:dyDescent="0.25">
      <c r="B109" s="31" t="s">
        <v>575</v>
      </c>
      <c r="C109" s="32"/>
      <c r="D109" s="99"/>
      <c r="E109" s="32"/>
      <c r="F109" s="33"/>
      <c r="H109" s="81" t="s">
        <v>599</v>
      </c>
      <c r="I109" s="32"/>
      <c r="J109" s="32"/>
      <c r="K109" s="32"/>
      <c r="L109" s="32"/>
      <c r="M109" s="99"/>
      <c r="N109" s="104" t="str">
        <f t="shared" si="24"/>
        <v/>
      </c>
      <c r="O109" s="110"/>
      <c r="P109" s="105" t="str">
        <f t="shared" si="25"/>
        <v/>
      </c>
      <c r="Q109" s="106"/>
      <c r="R109" s="105" t="str">
        <f t="shared" si="26"/>
        <v/>
      </c>
      <c r="S109" s="106"/>
      <c r="T109" s="108" t="str">
        <f t="shared" si="27"/>
        <v/>
      </c>
      <c r="V109" s="31" t="s">
        <v>624</v>
      </c>
      <c r="W109" s="32"/>
      <c r="X109" s="32"/>
      <c r="Y109" s="32"/>
      <c r="Z109" s="32"/>
      <c r="AA109" s="32"/>
      <c r="AB109" s="32"/>
      <c r="AC109" s="32"/>
      <c r="AD109" s="99"/>
      <c r="AE109" s="100" t="str">
        <f t="shared" si="14"/>
        <v/>
      </c>
      <c r="AF109" s="32"/>
      <c r="AG109" s="80"/>
      <c r="AH109" s="101" t="str">
        <f t="shared" si="15"/>
        <v/>
      </c>
      <c r="AJ109" s="31" t="s">
        <v>649</v>
      </c>
      <c r="AK109" s="32"/>
      <c r="AL109" s="32"/>
      <c r="AM109" s="32"/>
      <c r="AN109" s="32"/>
      <c r="AO109" s="120"/>
      <c r="AP109" s="32"/>
      <c r="AQ109" s="120"/>
      <c r="AR109" s="99"/>
      <c r="AS109" s="100" t="str">
        <f t="shared" si="16"/>
        <v/>
      </c>
      <c r="AT109" s="58"/>
      <c r="AU109" s="32"/>
      <c r="AV109" s="101" t="str">
        <f t="shared" si="17"/>
        <v/>
      </c>
      <c r="AX109" s="31" t="s">
        <v>674</v>
      </c>
      <c r="AY109" s="32"/>
      <c r="AZ109" s="32"/>
      <c r="BA109" s="32"/>
      <c r="BB109" s="133"/>
      <c r="BC109" s="133"/>
      <c r="BD109" s="32"/>
      <c r="BE109" s="32"/>
      <c r="BF109" s="99"/>
      <c r="BG109" s="100" t="str">
        <f t="shared" si="18"/>
        <v/>
      </c>
      <c r="BH109" s="58"/>
      <c r="BI109" s="133"/>
      <c r="BJ109" s="101" t="str">
        <f t="shared" si="19"/>
        <v/>
      </c>
    </row>
    <row r="110" spans="2:62" x14ac:dyDescent="0.25">
      <c r="B110" s="31" t="s">
        <v>576</v>
      </c>
      <c r="C110" s="32"/>
      <c r="D110" s="99"/>
      <c r="E110" s="32"/>
      <c r="F110" s="33"/>
      <c r="H110" s="81" t="s">
        <v>600</v>
      </c>
      <c r="I110" s="32"/>
      <c r="J110" s="32"/>
      <c r="K110" s="32"/>
      <c r="L110" s="32"/>
      <c r="M110" s="99"/>
      <c r="N110" s="104" t="str">
        <f t="shared" si="24"/>
        <v/>
      </c>
      <c r="O110" s="110"/>
      <c r="P110" s="105" t="str">
        <f t="shared" si="25"/>
        <v/>
      </c>
      <c r="Q110" s="106"/>
      <c r="R110" s="105" t="str">
        <f t="shared" si="26"/>
        <v/>
      </c>
      <c r="S110" s="106"/>
      <c r="T110" s="108" t="str">
        <f t="shared" si="27"/>
        <v/>
      </c>
      <c r="V110" s="31" t="s">
        <v>625</v>
      </c>
      <c r="W110" s="32"/>
      <c r="X110" s="32"/>
      <c r="Y110" s="32"/>
      <c r="Z110" s="32"/>
      <c r="AA110" s="32"/>
      <c r="AB110" s="32"/>
      <c r="AC110" s="32"/>
      <c r="AD110" s="99"/>
      <c r="AE110" s="100" t="str">
        <f t="shared" si="14"/>
        <v/>
      </c>
      <c r="AF110" s="32"/>
      <c r="AG110" s="80"/>
      <c r="AH110" s="101" t="str">
        <f t="shared" si="15"/>
        <v/>
      </c>
      <c r="AJ110" s="31" t="s">
        <v>650</v>
      </c>
      <c r="AK110" s="32"/>
      <c r="AL110" s="32"/>
      <c r="AM110" s="32"/>
      <c r="AN110" s="32"/>
      <c r="AO110" s="120"/>
      <c r="AP110" s="32"/>
      <c r="AQ110" s="120"/>
      <c r="AR110" s="99"/>
      <c r="AS110" s="100" t="str">
        <f t="shared" si="16"/>
        <v/>
      </c>
      <c r="AT110" s="58"/>
      <c r="AU110" s="32"/>
      <c r="AV110" s="101" t="str">
        <f t="shared" si="17"/>
        <v/>
      </c>
      <c r="AX110" s="31" t="s">
        <v>675</v>
      </c>
      <c r="AY110" s="32"/>
      <c r="AZ110" s="32"/>
      <c r="BA110" s="32"/>
      <c r="BB110" s="133"/>
      <c r="BC110" s="133"/>
      <c r="BD110" s="32"/>
      <c r="BE110" s="32"/>
      <c r="BF110" s="99"/>
      <c r="BG110" s="100" t="str">
        <f t="shared" si="18"/>
        <v/>
      </c>
      <c r="BH110" s="58"/>
      <c r="BI110" s="133"/>
      <c r="BJ110" s="101" t="str">
        <f t="shared" si="19"/>
        <v/>
      </c>
    </row>
    <row r="111" spans="2:62" x14ac:dyDescent="0.25">
      <c r="B111" s="31" t="s">
        <v>577</v>
      </c>
      <c r="C111" s="32"/>
      <c r="D111" s="99"/>
      <c r="E111" s="32"/>
      <c r="F111" s="33"/>
      <c r="H111" s="81" t="s">
        <v>601</v>
      </c>
      <c r="I111" s="32"/>
      <c r="J111" s="32"/>
      <c r="K111" s="32"/>
      <c r="L111" s="32"/>
      <c r="M111" s="99"/>
      <c r="N111" s="104" t="str">
        <f t="shared" si="24"/>
        <v/>
      </c>
      <c r="O111" s="110"/>
      <c r="P111" s="105" t="str">
        <f t="shared" si="25"/>
        <v/>
      </c>
      <c r="Q111" s="106"/>
      <c r="R111" s="105" t="str">
        <f t="shared" si="26"/>
        <v/>
      </c>
      <c r="S111" s="106"/>
      <c r="T111" s="108" t="str">
        <f t="shared" si="27"/>
        <v/>
      </c>
      <c r="V111" s="31" t="s">
        <v>626</v>
      </c>
      <c r="W111" s="32"/>
      <c r="X111" s="32"/>
      <c r="Y111" s="32"/>
      <c r="Z111" s="32"/>
      <c r="AA111" s="32"/>
      <c r="AB111" s="32"/>
      <c r="AC111" s="32"/>
      <c r="AD111" s="99"/>
      <c r="AE111" s="100" t="str">
        <f t="shared" si="14"/>
        <v/>
      </c>
      <c r="AF111" s="32"/>
      <c r="AG111" s="80"/>
      <c r="AH111" s="101" t="str">
        <f t="shared" si="15"/>
        <v/>
      </c>
      <c r="AJ111" s="31" t="s">
        <v>651</v>
      </c>
      <c r="AK111" s="32"/>
      <c r="AL111" s="32"/>
      <c r="AM111" s="32"/>
      <c r="AN111" s="32"/>
      <c r="AO111" s="120"/>
      <c r="AP111" s="32"/>
      <c r="AQ111" s="120"/>
      <c r="AR111" s="99"/>
      <c r="AS111" s="100" t="str">
        <f t="shared" si="16"/>
        <v/>
      </c>
      <c r="AT111" s="58"/>
      <c r="AU111" s="32"/>
      <c r="AV111" s="101" t="str">
        <f t="shared" si="17"/>
        <v/>
      </c>
      <c r="AX111" s="31" t="s">
        <v>676</v>
      </c>
      <c r="AY111" s="32"/>
      <c r="AZ111" s="32"/>
      <c r="BA111" s="32"/>
      <c r="BB111" s="133"/>
      <c r="BC111" s="133"/>
      <c r="BD111" s="32"/>
      <c r="BE111" s="32"/>
      <c r="BF111" s="99"/>
      <c r="BG111" s="100" t="str">
        <f t="shared" si="18"/>
        <v/>
      </c>
      <c r="BH111" s="58"/>
      <c r="BI111" s="133"/>
      <c r="BJ111" s="101" t="str">
        <f t="shared" si="19"/>
        <v/>
      </c>
    </row>
    <row r="112" spans="2:62" x14ac:dyDescent="0.25">
      <c r="B112" s="31" t="s">
        <v>578</v>
      </c>
      <c r="C112" s="32"/>
      <c r="D112" s="99"/>
      <c r="E112" s="32"/>
      <c r="F112" s="33"/>
      <c r="H112" s="81" t="s">
        <v>602</v>
      </c>
      <c r="I112" s="32"/>
      <c r="J112" s="32"/>
      <c r="K112" s="32"/>
      <c r="L112" s="32"/>
      <c r="M112" s="99"/>
      <c r="N112" s="104" t="str">
        <f t="shared" si="24"/>
        <v/>
      </c>
      <c r="O112" s="110"/>
      <c r="P112" s="105" t="str">
        <f t="shared" si="25"/>
        <v/>
      </c>
      <c r="Q112" s="106"/>
      <c r="R112" s="105" t="str">
        <f t="shared" si="26"/>
        <v/>
      </c>
      <c r="S112" s="106"/>
      <c r="T112" s="108" t="str">
        <f t="shared" si="27"/>
        <v/>
      </c>
      <c r="V112" s="31" t="s">
        <v>627</v>
      </c>
      <c r="W112" s="32"/>
      <c r="X112" s="32"/>
      <c r="Y112" s="32"/>
      <c r="Z112" s="32"/>
      <c r="AA112" s="32"/>
      <c r="AB112" s="32"/>
      <c r="AC112" s="32"/>
      <c r="AD112" s="99"/>
      <c r="AE112" s="100" t="str">
        <f t="shared" si="14"/>
        <v/>
      </c>
      <c r="AF112" s="32"/>
      <c r="AG112" s="80"/>
      <c r="AH112" s="101" t="str">
        <f t="shared" si="15"/>
        <v/>
      </c>
      <c r="AJ112" s="31" t="s">
        <v>652</v>
      </c>
      <c r="AK112" s="32"/>
      <c r="AL112" s="32"/>
      <c r="AM112" s="32"/>
      <c r="AN112" s="32"/>
      <c r="AO112" s="120"/>
      <c r="AP112" s="32"/>
      <c r="AQ112" s="120"/>
      <c r="AR112" s="99"/>
      <c r="AS112" s="100" t="str">
        <f t="shared" si="16"/>
        <v/>
      </c>
      <c r="AT112" s="58"/>
      <c r="AU112" s="32"/>
      <c r="AV112" s="101" t="str">
        <f t="shared" si="17"/>
        <v/>
      </c>
      <c r="AX112" s="31" t="s">
        <v>677</v>
      </c>
      <c r="AY112" s="32"/>
      <c r="AZ112" s="32"/>
      <c r="BA112" s="32"/>
      <c r="BB112" s="133"/>
      <c r="BC112" s="133"/>
      <c r="BD112" s="32"/>
      <c r="BE112" s="32"/>
      <c r="BF112" s="99"/>
      <c r="BG112" s="100" t="str">
        <f t="shared" si="18"/>
        <v/>
      </c>
      <c r="BH112" s="58"/>
      <c r="BI112" s="133"/>
      <c r="BJ112" s="101" t="str">
        <f t="shared" si="19"/>
        <v/>
      </c>
    </row>
    <row r="113" spans="2:62" x14ac:dyDescent="0.25">
      <c r="B113" s="31" t="s">
        <v>579</v>
      </c>
      <c r="C113" s="32"/>
      <c r="D113" s="99"/>
      <c r="E113" s="32"/>
      <c r="F113" s="33"/>
      <c r="H113" s="81" t="s">
        <v>603</v>
      </c>
      <c r="I113" s="32"/>
      <c r="J113" s="32"/>
      <c r="K113" s="32"/>
      <c r="L113" s="32"/>
      <c r="M113" s="99"/>
      <c r="N113" s="104" t="str">
        <f t="shared" si="24"/>
        <v/>
      </c>
      <c r="O113" s="110"/>
      <c r="P113" s="105" t="str">
        <f t="shared" si="25"/>
        <v/>
      </c>
      <c r="Q113" s="106"/>
      <c r="R113" s="105" t="str">
        <f t="shared" si="26"/>
        <v/>
      </c>
      <c r="S113" s="106"/>
      <c r="T113" s="108" t="str">
        <f t="shared" si="27"/>
        <v/>
      </c>
      <c r="V113" s="31" t="s">
        <v>628</v>
      </c>
      <c r="W113" s="32"/>
      <c r="X113" s="32"/>
      <c r="Y113" s="32"/>
      <c r="Z113" s="32"/>
      <c r="AA113" s="32"/>
      <c r="AB113" s="32"/>
      <c r="AC113" s="32"/>
      <c r="AD113" s="99"/>
      <c r="AE113" s="100" t="str">
        <f t="shared" si="14"/>
        <v/>
      </c>
      <c r="AF113" s="32"/>
      <c r="AG113" s="80"/>
      <c r="AH113" s="101" t="str">
        <f t="shared" si="15"/>
        <v/>
      </c>
      <c r="AJ113" s="31" t="s">
        <v>653</v>
      </c>
      <c r="AK113" s="32"/>
      <c r="AL113" s="32"/>
      <c r="AM113" s="32"/>
      <c r="AN113" s="32"/>
      <c r="AO113" s="120"/>
      <c r="AP113" s="32"/>
      <c r="AQ113" s="120"/>
      <c r="AR113" s="99"/>
      <c r="AS113" s="100" t="str">
        <f t="shared" si="16"/>
        <v/>
      </c>
      <c r="AT113" s="58"/>
      <c r="AU113" s="32"/>
      <c r="AV113" s="101" t="str">
        <f t="shared" si="17"/>
        <v/>
      </c>
      <c r="AX113" s="31" t="s">
        <v>678</v>
      </c>
      <c r="AY113" s="32"/>
      <c r="AZ113" s="32"/>
      <c r="BA113" s="32"/>
      <c r="BB113" s="133"/>
      <c r="BC113" s="133"/>
      <c r="BD113" s="32"/>
      <c r="BE113" s="32"/>
      <c r="BF113" s="99"/>
      <c r="BG113" s="100" t="str">
        <f t="shared" si="18"/>
        <v/>
      </c>
      <c r="BH113" s="58"/>
      <c r="BI113" s="133"/>
      <c r="BJ113" s="101" t="str">
        <f t="shared" si="19"/>
        <v/>
      </c>
    </row>
    <row r="114" spans="2:62" ht="16.5" thickBot="1" x14ac:dyDescent="0.3">
      <c r="B114" s="31" t="s">
        <v>580</v>
      </c>
      <c r="C114" s="32"/>
      <c r="D114" s="99"/>
      <c r="E114" s="32"/>
      <c r="F114" s="33"/>
      <c r="H114" s="81" t="s">
        <v>604</v>
      </c>
      <c r="I114" s="32"/>
      <c r="J114" s="32"/>
      <c r="K114" s="32"/>
      <c r="L114" s="32"/>
      <c r="M114" s="99"/>
      <c r="N114" s="104" t="str">
        <f t="shared" si="24"/>
        <v/>
      </c>
      <c r="O114" s="110"/>
      <c r="P114" s="105" t="str">
        <f t="shared" si="25"/>
        <v/>
      </c>
      <c r="Q114" s="106"/>
      <c r="R114" s="105" t="str">
        <f t="shared" si="26"/>
        <v/>
      </c>
      <c r="S114" s="106"/>
      <c r="T114" s="108" t="str">
        <f t="shared" si="27"/>
        <v/>
      </c>
      <c r="V114" s="31" t="s">
        <v>629</v>
      </c>
      <c r="W114" s="32"/>
      <c r="X114" s="32"/>
      <c r="Y114" s="32"/>
      <c r="Z114" s="32"/>
      <c r="AA114" s="32"/>
      <c r="AB114" s="32"/>
      <c r="AC114" s="32"/>
      <c r="AD114" s="99"/>
      <c r="AE114" s="100" t="str">
        <f t="shared" si="14"/>
        <v/>
      </c>
      <c r="AF114" s="32"/>
      <c r="AG114" s="80"/>
      <c r="AH114" s="101" t="str">
        <f t="shared" si="15"/>
        <v/>
      </c>
      <c r="AJ114" s="31" t="s">
        <v>654</v>
      </c>
      <c r="AK114" s="32"/>
      <c r="AL114" s="32"/>
      <c r="AM114" s="32"/>
      <c r="AN114" s="32"/>
      <c r="AO114" s="120"/>
      <c r="AP114" s="32"/>
      <c r="AQ114" s="120"/>
      <c r="AR114" s="99"/>
      <c r="AS114" s="100" t="str">
        <f t="shared" si="16"/>
        <v/>
      </c>
      <c r="AT114" s="58"/>
      <c r="AU114" s="32"/>
      <c r="AV114" s="101" t="str">
        <f t="shared" si="17"/>
        <v/>
      </c>
      <c r="AX114" s="31" t="s">
        <v>679</v>
      </c>
      <c r="AY114" s="32"/>
      <c r="AZ114" s="32"/>
      <c r="BA114" s="32"/>
      <c r="BB114" s="133"/>
      <c r="BC114" s="133"/>
      <c r="BD114" s="32"/>
      <c r="BE114" s="32"/>
      <c r="BF114" s="99"/>
      <c r="BG114" s="100" t="str">
        <f t="shared" si="18"/>
        <v/>
      </c>
      <c r="BH114" s="58"/>
      <c r="BI114" s="133"/>
      <c r="BJ114" s="101" t="str">
        <f t="shared" si="19"/>
        <v/>
      </c>
    </row>
    <row r="115" spans="2:62" ht="16.5" thickBot="1" x14ac:dyDescent="0.3">
      <c r="B115" s="25" t="s">
        <v>56</v>
      </c>
      <c r="C115" s="20"/>
      <c r="D115" s="20"/>
      <c r="E115" s="20"/>
      <c r="F115" s="26">
        <f>SUM(F15:F114)</f>
        <v>100</v>
      </c>
      <c r="H115" s="113" t="s">
        <v>359</v>
      </c>
      <c r="I115" s="114"/>
      <c r="J115" s="114"/>
      <c r="K115" s="115"/>
      <c r="L115" s="114"/>
      <c r="M115" s="114"/>
      <c r="N115" s="114"/>
      <c r="O115" s="116">
        <f>SUM(O14:O114)</f>
        <v>10000</v>
      </c>
      <c r="P115" s="116">
        <f>SUM(P14:P114)</f>
        <v>8461.538461538461</v>
      </c>
      <c r="Q115" s="114"/>
      <c r="R115" s="116">
        <f>SUM(R14:R114)</f>
        <v>11727.692307692309</v>
      </c>
      <c r="S115" s="114"/>
      <c r="T115" s="117">
        <f>SUM(T14:T114)</f>
        <v>1172.7692307692309</v>
      </c>
      <c r="V115" s="25" t="s">
        <v>105</v>
      </c>
      <c r="W115" s="20"/>
      <c r="X115" s="20"/>
      <c r="Y115" s="20"/>
      <c r="Z115" s="20"/>
      <c r="AA115" s="20"/>
      <c r="AB115" s="20"/>
      <c r="AC115" s="20"/>
      <c r="AD115" s="20"/>
      <c r="AE115" s="76">
        <f>SUM(AE15:AE114)</f>
        <v>0</v>
      </c>
      <c r="AF115" s="76"/>
      <c r="AG115" s="27"/>
      <c r="AH115" s="77">
        <f>SUM(AH15:AH114)</f>
        <v>4000</v>
      </c>
      <c r="AJ115" s="25" t="s">
        <v>368</v>
      </c>
      <c r="AK115" s="20"/>
      <c r="AL115" s="20"/>
      <c r="AM115" s="20"/>
      <c r="AN115" s="20"/>
      <c r="AO115" s="20"/>
      <c r="AP115" s="20"/>
      <c r="AQ115" s="20"/>
      <c r="AR115" s="20"/>
      <c r="AS115" s="76">
        <f>SUM(AS15:AS114)</f>
        <v>0</v>
      </c>
      <c r="AT115" s="76">
        <f>SUM(AT15:AT114)</f>
        <v>1000</v>
      </c>
      <c r="AU115" s="20">
        <f>SUM(AU15:AU114)</f>
        <v>2</v>
      </c>
      <c r="AV115" s="77">
        <f>SUM(AV15:AV114)</f>
        <v>2000</v>
      </c>
      <c r="AX115" s="25" t="s">
        <v>203</v>
      </c>
      <c r="AY115" s="20"/>
      <c r="AZ115" s="20"/>
      <c r="BA115" s="20"/>
      <c r="BB115" s="20"/>
      <c r="BC115" s="20"/>
      <c r="BD115" s="20"/>
      <c r="BE115" s="20"/>
      <c r="BF115" s="20"/>
      <c r="BG115" s="76">
        <f>SUM(BG14:BG114)</f>
        <v>0</v>
      </c>
      <c r="BH115" s="76">
        <f>SUM(BH14:BH114)</f>
        <v>10000</v>
      </c>
      <c r="BI115" s="20"/>
      <c r="BJ115" s="77">
        <f>SUM(BJ14:BJ114)</f>
        <v>1000</v>
      </c>
    </row>
    <row r="116" spans="2:62" x14ac:dyDescent="0.25">
      <c r="K116" s="22"/>
    </row>
    <row r="117" spans="2:62" x14ac:dyDescent="0.25">
      <c r="K117" s="22"/>
    </row>
    <row r="118" spans="2:62" x14ac:dyDescent="0.25">
      <c r="K118" s="22"/>
    </row>
    <row r="119" spans="2:62" x14ac:dyDescent="0.25">
      <c r="K119" s="22"/>
    </row>
    <row r="120" spans="2:62" x14ac:dyDescent="0.25">
      <c r="K120" s="22"/>
    </row>
    <row r="121" spans="2:62" x14ac:dyDescent="0.25">
      <c r="K121" s="22"/>
    </row>
    <row r="122" spans="2:62" x14ac:dyDescent="0.25">
      <c r="K122" s="22"/>
    </row>
    <row r="123" spans="2:62" x14ac:dyDescent="0.25">
      <c r="K123" s="22"/>
    </row>
    <row r="124" spans="2:62" x14ac:dyDescent="0.25">
      <c r="K124" s="22"/>
    </row>
    <row r="125" spans="2:62" x14ac:dyDescent="0.25">
      <c r="K125" s="22"/>
    </row>
    <row r="126" spans="2:62" x14ac:dyDescent="0.25">
      <c r="K126" s="22"/>
    </row>
    <row r="127" spans="2:62" x14ac:dyDescent="0.25">
      <c r="K127" s="22"/>
    </row>
    <row r="128" spans="2:62" x14ac:dyDescent="0.25">
      <c r="K128" s="22"/>
    </row>
    <row r="129" spans="8:11" x14ac:dyDescent="0.25">
      <c r="K129" s="22"/>
    </row>
    <row r="130" spans="8:11" x14ac:dyDescent="0.25">
      <c r="K130" s="22"/>
    </row>
    <row r="131" spans="8:11" x14ac:dyDescent="0.25">
      <c r="K131" s="22"/>
    </row>
    <row r="132" spans="8:11" x14ac:dyDescent="0.25">
      <c r="K132" s="22"/>
    </row>
    <row r="133" spans="8:11" x14ac:dyDescent="0.25">
      <c r="K133" s="22"/>
    </row>
    <row r="134" spans="8:11" x14ac:dyDescent="0.25">
      <c r="K134" s="22"/>
    </row>
    <row r="135" spans="8:11" x14ac:dyDescent="0.25">
      <c r="K135" s="22"/>
    </row>
    <row r="138" spans="8:11" x14ac:dyDescent="0.25">
      <c r="H138"/>
    </row>
  </sheetData>
  <phoneticPr fontId="7" type="noConversion"/>
  <dataValidations count="4">
    <dataValidation type="list" allowBlank="1" showInputMessage="1" showErrorMessage="1" errorTitle="Invalid Data" error="Please only select from the list. " promptTitle="Service Unit Base" prompt="Please select the appropriate unit of service. If select &quot;Other&quot;, please specify in the &quot;Other Unit Base&quot; column. " sqref="D15:D114" xr:uid="{7FC1FF19-10CB-4E5B-A421-537D8494C1BC}">
      <formula1>"Hour, Run, Sample, Unit, Test, Scan, Each, Pound, Day, Week, Month, Other"</formula1>
    </dataValidation>
    <dataValidation type="list" allowBlank="1" showInputMessage="1" showErrorMessage="1" promptTitle="Funding for Materials &amp; Supplies" prompt="Please select &quot;Yes&quot; if the item is fully paid by a grant, &quot;Partially&quot; if it is partially paid by the grant, and &quot;No&quot; if no grant pays for it. " sqref="AR15:AR114 BF15:BF114 AD15:AD114" xr:uid="{67F9BD74-DE13-400A-83CC-ECB4161E8A6B}">
      <formula1>"Yes, Partially, No"</formula1>
    </dataValidation>
    <dataValidation type="list" allowBlank="1" showInputMessage="1" showErrorMessage="1" sqref="J15:J114" xr:uid="{A69FC999-B3E3-4993-8DCD-1D00D853F983}">
      <formula1>"Full-time Faculty, Full-time Staff, Part-time, Wage &amp; Other Misc. Payments "</formula1>
    </dataValidation>
    <dataValidation type="list" allowBlank="1" showInputMessage="1" showErrorMessage="1" promptTitle="Federally Funded Personnel " prompt="Please select &quot;Yes&quot; if the personnel is fully paid by a grant, &quot;Partially&quot; if the personnel is partially paid by the grant, and &quot;No&quot; if no grant pays for the personnel." sqref="M15:M114" xr:uid="{EF28C4FD-7AAA-4253-919C-EBFD519D4E69}">
      <formula1>"Yes, Partially, No"</formula1>
    </dataValidation>
  </dataValidations>
  <hyperlinks>
    <hyperlink ref="P14" r:id="rId1" xr:uid="{4DD2975E-9509-4165-9FFE-C49F425C2DE2}"/>
    <hyperlink ref="Q14" r:id="rId2" xr:uid="{755EC574-DEC6-4248-BEF3-1B05FE172963}"/>
    <hyperlink ref="O14" r:id="rId3" xr:uid="{3DC504A0-4B66-462A-9FF5-8F3A3899D372}"/>
    <hyperlink ref="B6" location="'1.Data Part I'!B12" display="List All Individual Billable Services" xr:uid="{59870025-24E9-4071-A528-4D3C7547A728}"/>
    <hyperlink ref="B7" location="'1.Data Part I'!H12" display="List All Individual Personnel" xr:uid="{99BCC567-BD29-4F6A-9C4A-706710D34BB4}"/>
    <hyperlink ref="B8" location="'1.Data Part I'!V12" display="List all Materials and Supplies" xr:uid="{AE9413EB-C5A6-48B8-BE96-124F3211DA48}"/>
    <hyperlink ref="B9" location="'1.Data Part I'!AJ12" display="List all Other Expenses" xr:uid="{8D527259-4BA8-4183-9245-D7FE6D6D087F}"/>
    <hyperlink ref="B10" location="'1.Data Part I'!AX12" display="List all Equipment Depreciations" xr:uid="{A7EAFB02-6E3B-4118-8519-533A3AE9E000}"/>
  </hyperlinks>
  <pageMargins left="0.7" right="0.7" top="0.75" bottom="0.75" header="0.3" footer="0.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1BF06-9FC3-4C6B-B702-7A56F102B275}">
  <sheetPr>
    <tabColor rgb="FF7030A0"/>
  </sheetPr>
  <dimension ref="B1:S438"/>
  <sheetViews>
    <sheetView workbookViewId="0"/>
  </sheetViews>
  <sheetFormatPr defaultRowHeight="15.75" outlineLevelCol="1" x14ac:dyDescent="0.25"/>
  <cols>
    <col min="1" max="1" width="2.75" customWidth="1"/>
    <col min="2" max="2" width="27.75" customWidth="1"/>
    <col min="3" max="3" width="17.75" customWidth="1" outlineLevel="1"/>
    <col min="4" max="4" width="22" customWidth="1" outlineLevel="1"/>
    <col min="5" max="5" width="18.25" customWidth="1" outlineLevel="1"/>
    <col min="6" max="6" width="25" customWidth="1" outlineLevel="1"/>
    <col min="7" max="7" width="15.5" customWidth="1" outlineLevel="1"/>
    <col min="8" max="8" width="18.5" style="22" customWidth="1" outlineLevel="1"/>
    <col min="9" max="12" width="18.125" customWidth="1" outlineLevel="1"/>
    <col min="13" max="13" width="18.125" style="22" customWidth="1" outlineLevel="1"/>
    <col min="14" max="14" width="23.125" customWidth="1"/>
    <col min="15" max="15" width="13.5" bestFit="1" customWidth="1"/>
    <col min="16" max="16" width="20" style="22" bestFit="1" customWidth="1"/>
    <col min="17" max="17" width="26.375" customWidth="1"/>
    <col min="19" max="19" width="25.625" bestFit="1" customWidth="1"/>
  </cols>
  <sheetData>
    <row r="1" spans="2:19" ht="26.25" thickBot="1" x14ac:dyDescent="0.4">
      <c r="B1" s="34" t="s">
        <v>381</v>
      </c>
      <c r="G1" s="92" t="s">
        <v>351</v>
      </c>
      <c r="H1"/>
      <c r="I1" s="150" t="s">
        <v>391</v>
      </c>
      <c r="J1" s="151"/>
      <c r="K1" s="152"/>
      <c r="L1" s="151"/>
      <c r="M1" s="183"/>
      <c r="N1" s="182"/>
      <c r="O1" s="181" t="s">
        <v>351</v>
      </c>
      <c r="P1"/>
    </row>
    <row r="2" spans="2:19" x14ac:dyDescent="0.25">
      <c r="B2" s="126" t="s">
        <v>364</v>
      </c>
      <c r="G2" s="93" t="s">
        <v>350</v>
      </c>
      <c r="H2" s="135" t="s">
        <v>389</v>
      </c>
      <c r="K2" s="22"/>
      <c r="O2" s="93" t="s">
        <v>350</v>
      </c>
      <c r="P2" s="135" t="s">
        <v>389</v>
      </c>
    </row>
    <row r="3" spans="2:19" x14ac:dyDescent="0.25">
      <c r="B3" s="55" t="s">
        <v>681</v>
      </c>
      <c r="G3" s="94" t="s">
        <v>348</v>
      </c>
      <c r="H3" s="135" t="s">
        <v>389</v>
      </c>
      <c r="K3" s="22"/>
      <c r="O3" s="94" t="s">
        <v>348</v>
      </c>
      <c r="P3" s="135" t="s">
        <v>389</v>
      </c>
    </row>
    <row r="4" spans="2:19" ht="16.5" thickBot="1" x14ac:dyDescent="0.3">
      <c r="B4" s="180" t="s">
        <v>247</v>
      </c>
      <c r="G4" s="96" t="s">
        <v>349</v>
      </c>
      <c r="H4" s="135" t="s">
        <v>390</v>
      </c>
      <c r="K4" s="22"/>
      <c r="O4" s="96" t="s">
        <v>349</v>
      </c>
      <c r="P4" s="135" t="s">
        <v>390</v>
      </c>
    </row>
    <row r="5" spans="2:19" x14ac:dyDescent="0.25">
      <c r="B5" s="180" t="s">
        <v>248</v>
      </c>
      <c r="G5" s="118"/>
      <c r="H5" s="135"/>
      <c r="K5" s="22"/>
      <c r="O5" s="118"/>
      <c r="P5" s="135"/>
    </row>
    <row r="6" spans="2:19" x14ac:dyDescent="0.25">
      <c r="B6" s="180" t="s">
        <v>249</v>
      </c>
      <c r="G6" s="118"/>
      <c r="H6" s="135"/>
      <c r="K6" s="22"/>
      <c r="O6" s="118"/>
      <c r="P6" s="135"/>
    </row>
    <row r="7" spans="2:19" x14ac:dyDescent="0.25">
      <c r="B7" s="180" t="s">
        <v>250</v>
      </c>
      <c r="G7" s="179"/>
      <c r="H7" s="135"/>
      <c r="K7" s="22"/>
      <c r="O7" s="179"/>
      <c r="P7" s="135"/>
    </row>
    <row r="8" spans="2:19" x14ac:dyDescent="0.25">
      <c r="B8" s="126"/>
      <c r="G8" s="179"/>
      <c r="H8" s="135"/>
      <c r="K8" s="22"/>
      <c r="O8" s="179"/>
      <c r="P8" s="135"/>
    </row>
    <row r="9" spans="2:19" x14ac:dyDescent="0.25">
      <c r="K9" s="22"/>
      <c r="O9" s="179"/>
      <c r="P9" s="135"/>
    </row>
    <row r="10" spans="2:19" x14ac:dyDescent="0.25">
      <c r="B10" s="55" t="s">
        <v>247</v>
      </c>
      <c r="K10" s="22"/>
      <c r="O10" s="118"/>
      <c r="P10" s="135"/>
    </row>
    <row r="11" spans="2:19" x14ac:dyDescent="0.25">
      <c r="B11" s="55" t="s">
        <v>365</v>
      </c>
      <c r="K11" s="22"/>
    </row>
    <row r="12" spans="2:19" ht="16.5" thickBot="1" x14ac:dyDescent="0.3">
      <c r="K12" s="22"/>
      <c r="N12" s="130"/>
    </row>
    <row r="13" spans="2:19" s="23" customFormat="1" ht="47.25" x14ac:dyDescent="0.25">
      <c r="B13" s="86" t="s">
        <v>57</v>
      </c>
      <c r="C13" s="87" t="s">
        <v>58</v>
      </c>
      <c r="D13" s="87" t="s">
        <v>59</v>
      </c>
      <c r="E13" s="87" t="s">
        <v>147</v>
      </c>
      <c r="F13" s="87" t="s">
        <v>60</v>
      </c>
      <c r="G13" s="87" t="s">
        <v>145</v>
      </c>
      <c r="H13" s="88" t="s">
        <v>146</v>
      </c>
      <c r="I13" s="89" t="s">
        <v>61</v>
      </c>
      <c r="J13" s="89" t="s">
        <v>140</v>
      </c>
      <c r="K13" s="90" t="s">
        <v>62</v>
      </c>
      <c r="L13" s="87" t="s">
        <v>141</v>
      </c>
      <c r="M13" s="88" t="s">
        <v>63</v>
      </c>
      <c r="N13" s="127" t="s">
        <v>392</v>
      </c>
      <c r="O13" s="87" t="s">
        <v>319</v>
      </c>
      <c r="P13" s="88" t="s">
        <v>81</v>
      </c>
      <c r="Q13" s="91" t="s">
        <v>80</v>
      </c>
      <c r="S13" s="123" t="s">
        <v>346</v>
      </c>
    </row>
    <row r="14" spans="2:19" ht="16.5" thickBot="1" x14ac:dyDescent="0.3">
      <c r="B14" s="98" t="s">
        <v>325</v>
      </c>
      <c r="C14" s="97" t="str">
        <f>IFERROR(VLOOKUP($B14,'1.Data Part I'!$H$14:$T$114,2,0),"")</f>
        <v>Cost Accountant</v>
      </c>
      <c r="D14" s="97" t="str">
        <f>IFERROR(VLOOKUP($B14,'1.Data Part I'!$H$14:$T$114,3,0),"")</f>
        <v>Full-time Staff</v>
      </c>
      <c r="E14" s="97" t="str">
        <f>IFERROR(VLOOKUP($B14,'1.Data Part I'!$H$14:$T$114,4,0),"")</f>
        <v>cqy7rv</v>
      </c>
      <c r="F14" s="97" t="str">
        <f>IFERROR(VLOOKUP($B14,'1.Data Part I'!$H$14:$T$114,5,0),"")</f>
        <v>Everything</v>
      </c>
      <c r="G14" s="97" t="str">
        <f>IFERROR(VLOOKUP($B14,'1.Data Part I'!$H$14:$T$114,6,0),"")</f>
        <v>No</v>
      </c>
      <c r="H14" s="112" t="str">
        <f>IFERROR(VLOOKUP($B14,'1.Data Part I'!$H$14:$T$114,7,0),"")</f>
        <v>0%</v>
      </c>
      <c r="I14" s="100">
        <f>IFERROR(VLOOKUP($B14,'1.Data Part I'!$H$14:$T$114,8,0),"")</f>
        <v>10000</v>
      </c>
      <c r="J14" s="100">
        <f>IFERROR(VLOOKUP($B14,'1.Data Part I'!$H$14:$T$114,9,0),"")</f>
        <v>8461.538461538461</v>
      </c>
      <c r="K14" s="111">
        <f>IFERROR(VLOOKUP($B14,'1.Data Part I'!$H$14:$T$114,10,0),"")</f>
        <v>0.38600000000000001</v>
      </c>
      <c r="L14" s="100">
        <f>IFERROR(VLOOKUP($B14,'1.Data Part I'!$H$14:$T$114,11,0),"")</f>
        <v>11727.692307692309</v>
      </c>
      <c r="M14" s="111">
        <f>IFERROR(VLOOKUP($B14,'1.Data Part I'!$H$14:$T$114,12,0),"")</f>
        <v>0.1</v>
      </c>
      <c r="N14" s="128">
        <f>IFERROR(VLOOKUP($B14,'1.Data Part I'!$H$14:$T$114,13,0),"")</f>
        <v>1172.7692307692309</v>
      </c>
      <c r="O14" s="107" t="s">
        <v>376</v>
      </c>
      <c r="P14" s="106">
        <v>1</v>
      </c>
      <c r="Q14" s="108">
        <f t="shared" ref="Q14:Q77" si="0">IFERROR(N14*P14,"")</f>
        <v>1172.7692307692309</v>
      </c>
      <c r="S14" s="124">
        <f>'1.Data Part I'!T115-Q114</f>
        <v>0</v>
      </c>
    </row>
    <row r="15" spans="2:19" ht="17.25" thickTop="1" thickBot="1" x14ac:dyDescent="0.3">
      <c r="B15" s="98"/>
      <c r="C15" s="97" t="str">
        <f>IFERROR(VLOOKUP($B15,'1.Data Part I'!$H$14:$T$114,2,0),"")</f>
        <v/>
      </c>
      <c r="D15" s="97" t="str">
        <f>IFERROR(VLOOKUP($B15,'1.Data Part I'!$H$14:$T$114,3,0),"")</f>
        <v/>
      </c>
      <c r="E15" s="97" t="str">
        <f>IFERROR(VLOOKUP($B15,'1.Data Part I'!$H$14:$T$114,4,0),"")</f>
        <v/>
      </c>
      <c r="F15" s="97" t="str">
        <f>IFERROR(VLOOKUP($B15,'1.Data Part I'!$H$14:$T$114,5,0),"")</f>
        <v/>
      </c>
      <c r="G15" s="97" t="str">
        <f>IFERROR(VLOOKUP($B15,'1.Data Part I'!$H$14:$T$114,6,0),"")</f>
        <v/>
      </c>
      <c r="H15" s="112" t="str">
        <f>IFERROR(VLOOKUP($B15,'1.Data Part I'!$H$14:$T$114,7,0),"")</f>
        <v/>
      </c>
      <c r="I15" s="100" t="str">
        <f>IFERROR(VLOOKUP($B15,'1.Data Part I'!$H$14:$T$114,8,0),"")</f>
        <v/>
      </c>
      <c r="J15" s="100" t="str">
        <f>IFERROR(VLOOKUP($B15,'1.Data Part I'!$H$14:$T$114,9,0),"")</f>
        <v/>
      </c>
      <c r="K15" s="111" t="str">
        <f>IFERROR(VLOOKUP($B15,'1.Data Part I'!$H$14:$T$114,10,0),"")</f>
        <v/>
      </c>
      <c r="L15" s="100" t="str">
        <f>IFERROR(VLOOKUP($B15,'1.Data Part I'!$H$14:$T$114,11,0),"")</f>
        <v/>
      </c>
      <c r="M15" s="111" t="str">
        <f>IFERROR(VLOOKUP($B15,'1.Data Part I'!$H$14:$T$114,12,0),"")</f>
        <v/>
      </c>
      <c r="N15" s="128" t="str">
        <f>IFERROR(VLOOKUP($B15,'1.Data Part I'!$H$14:$T$114,13,0),"")</f>
        <v/>
      </c>
      <c r="O15" s="107"/>
      <c r="P15" s="106"/>
      <c r="Q15" s="108" t="str">
        <f t="shared" si="0"/>
        <v/>
      </c>
      <c r="S15" s="125" t="s">
        <v>347</v>
      </c>
    </row>
    <row r="16" spans="2:19" x14ac:dyDescent="0.25">
      <c r="B16" s="98"/>
      <c r="C16" s="97" t="str">
        <f>IFERROR(VLOOKUP($B16,'1.Data Part I'!$H$14:$T$114,2,0),"")</f>
        <v/>
      </c>
      <c r="D16" s="97" t="str">
        <f>IFERROR(VLOOKUP($B16,'1.Data Part I'!$H$14:$T$114,3,0),"")</f>
        <v/>
      </c>
      <c r="E16" s="97" t="str">
        <f>IFERROR(VLOOKUP($B16,'1.Data Part I'!$H$14:$T$114,4,0),"")</f>
        <v/>
      </c>
      <c r="F16" s="97" t="str">
        <f>IFERROR(VLOOKUP($B16,'1.Data Part I'!$H$14:$T$114,5,0),"")</f>
        <v/>
      </c>
      <c r="G16" s="97" t="str">
        <f>IFERROR(VLOOKUP($B16,'1.Data Part I'!$H$14:$T$114,6,0),"")</f>
        <v/>
      </c>
      <c r="H16" s="112" t="str">
        <f>IFERROR(VLOOKUP($B16,'1.Data Part I'!$H$14:$T$114,7,0),"")</f>
        <v/>
      </c>
      <c r="I16" s="100" t="str">
        <f>IFERROR(VLOOKUP($B16,'1.Data Part I'!$H$14:$T$114,8,0),"")</f>
        <v/>
      </c>
      <c r="J16" s="100" t="str">
        <f>IFERROR(VLOOKUP($B16,'1.Data Part I'!$H$14:$T$114,9,0),"")</f>
        <v/>
      </c>
      <c r="K16" s="111" t="str">
        <f>IFERROR(VLOOKUP($B16,'1.Data Part I'!$H$14:$T$114,10,0),"")</f>
        <v/>
      </c>
      <c r="L16" s="100" t="str">
        <f>IFERROR(VLOOKUP($B16,'1.Data Part I'!$H$14:$T$114,11,0),"")</f>
        <v/>
      </c>
      <c r="M16" s="111" t="str">
        <f>IFERROR(VLOOKUP($B16,'1.Data Part I'!$H$14:$T$114,12,0),"")</f>
        <v/>
      </c>
      <c r="N16" s="128" t="str">
        <f>IFERROR(VLOOKUP($B16,'1.Data Part I'!$H$14:$T$114,13,0),"")</f>
        <v/>
      </c>
      <c r="O16" s="107"/>
      <c r="P16" s="109"/>
      <c r="Q16" s="108" t="str">
        <f t="shared" si="0"/>
        <v/>
      </c>
    </row>
    <row r="17" spans="2:17" x14ac:dyDescent="0.25">
      <c r="B17" s="98"/>
      <c r="C17" s="97" t="str">
        <f>IFERROR(VLOOKUP($B17,'1.Data Part I'!$H$14:$T$114,2,0),"")</f>
        <v/>
      </c>
      <c r="D17" s="97" t="str">
        <f>IFERROR(VLOOKUP($B17,'1.Data Part I'!$H$14:$T$114,3,0),"")</f>
        <v/>
      </c>
      <c r="E17" s="97" t="str">
        <f>IFERROR(VLOOKUP($B17,'1.Data Part I'!$H$14:$T$114,4,0),"")</f>
        <v/>
      </c>
      <c r="F17" s="97" t="str">
        <f>IFERROR(VLOOKUP($B17,'1.Data Part I'!$H$14:$T$114,5,0),"")</f>
        <v/>
      </c>
      <c r="G17" s="97" t="str">
        <f>IFERROR(VLOOKUP($B17,'1.Data Part I'!$H$14:$T$114,6,0),"")</f>
        <v/>
      </c>
      <c r="H17" s="112" t="str">
        <f>IFERROR(VLOOKUP($B17,'1.Data Part I'!$H$14:$T$114,7,0),"")</f>
        <v/>
      </c>
      <c r="I17" s="100" t="str">
        <f>IFERROR(VLOOKUP($B17,'1.Data Part I'!$H$14:$T$114,8,0),"")</f>
        <v/>
      </c>
      <c r="J17" s="100" t="str">
        <f>IFERROR(VLOOKUP($B17,'1.Data Part I'!$H$14:$T$114,9,0),"")</f>
        <v/>
      </c>
      <c r="K17" s="111" t="str">
        <f>IFERROR(VLOOKUP($B17,'1.Data Part I'!$H$14:$T$114,10,0),"")</f>
        <v/>
      </c>
      <c r="L17" s="100" t="str">
        <f>IFERROR(VLOOKUP($B17,'1.Data Part I'!$H$14:$T$114,11,0),"")</f>
        <v/>
      </c>
      <c r="M17" s="111" t="str">
        <f>IFERROR(VLOOKUP($B17,'1.Data Part I'!$H$14:$T$114,12,0),"")</f>
        <v/>
      </c>
      <c r="N17" s="128" t="str">
        <f>IFERROR(VLOOKUP($B17,'1.Data Part I'!$H$14:$T$114,13,0),"")</f>
        <v/>
      </c>
      <c r="O17" s="107"/>
      <c r="P17" s="109"/>
      <c r="Q17" s="108" t="str">
        <f t="shared" si="0"/>
        <v/>
      </c>
    </row>
    <row r="18" spans="2:17" x14ac:dyDescent="0.25">
      <c r="B18" s="98"/>
      <c r="C18" s="97" t="str">
        <f>IFERROR(VLOOKUP($B18,'1.Data Part I'!$H$14:$T$114,2,0),"")</f>
        <v/>
      </c>
      <c r="D18" s="97" t="str">
        <f>IFERROR(VLOOKUP($B18,'1.Data Part I'!$H$14:$T$114,3,0),"")</f>
        <v/>
      </c>
      <c r="E18" s="97" t="str">
        <f>IFERROR(VLOOKUP($B18,'1.Data Part I'!$H$14:$T$114,4,0),"")</f>
        <v/>
      </c>
      <c r="F18" s="97" t="str">
        <f>IFERROR(VLOOKUP($B18,'1.Data Part I'!$H$14:$T$114,5,0),"")</f>
        <v/>
      </c>
      <c r="G18" s="97" t="str">
        <f>IFERROR(VLOOKUP($B18,'1.Data Part I'!$H$14:$T$114,6,0),"")</f>
        <v/>
      </c>
      <c r="H18" s="112" t="str">
        <f>IFERROR(VLOOKUP($B18,'1.Data Part I'!$H$14:$T$114,7,0),"")</f>
        <v/>
      </c>
      <c r="I18" s="100" t="str">
        <f>IFERROR(VLOOKUP($B18,'1.Data Part I'!$H$14:$T$114,8,0),"")</f>
        <v/>
      </c>
      <c r="J18" s="100" t="str">
        <f>IFERROR(VLOOKUP($B18,'1.Data Part I'!$H$14:$T$114,9,0),"")</f>
        <v/>
      </c>
      <c r="K18" s="111" t="str">
        <f>IFERROR(VLOOKUP($B18,'1.Data Part I'!$H$14:$T$114,10,0),"")</f>
        <v/>
      </c>
      <c r="L18" s="100" t="str">
        <f>IFERROR(VLOOKUP($B18,'1.Data Part I'!$H$14:$T$114,11,0),"")</f>
        <v/>
      </c>
      <c r="M18" s="111" t="str">
        <f>IFERROR(VLOOKUP($B18,'1.Data Part I'!$H$14:$T$114,12,0),"")</f>
        <v/>
      </c>
      <c r="N18" s="128" t="str">
        <f>IFERROR(VLOOKUP($B18,'1.Data Part I'!$H$14:$T$114,13,0),"")</f>
        <v/>
      </c>
      <c r="O18" s="107"/>
      <c r="P18" s="109"/>
      <c r="Q18" s="108" t="str">
        <f t="shared" si="0"/>
        <v/>
      </c>
    </row>
    <row r="19" spans="2:17" x14ac:dyDescent="0.25">
      <c r="B19" s="98"/>
      <c r="C19" s="97" t="str">
        <f>IFERROR(VLOOKUP($B19,'1.Data Part I'!$H$14:$T$114,2,0),"")</f>
        <v/>
      </c>
      <c r="D19" s="97" t="str">
        <f>IFERROR(VLOOKUP($B19,'1.Data Part I'!$H$14:$T$114,3,0),"")</f>
        <v/>
      </c>
      <c r="E19" s="97" t="str">
        <f>IFERROR(VLOOKUP($B19,'1.Data Part I'!$H$14:$T$114,4,0),"")</f>
        <v/>
      </c>
      <c r="F19" s="97" t="str">
        <f>IFERROR(VLOOKUP($B19,'1.Data Part I'!$H$14:$T$114,5,0),"")</f>
        <v/>
      </c>
      <c r="G19" s="97" t="str">
        <f>IFERROR(VLOOKUP($B19,'1.Data Part I'!$H$14:$T$114,6,0),"")</f>
        <v/>
      </c>
      <c r="H19" s="112" t="str">
        <f>IFERROR(VLOOKUP($B19,'1.Data Part I'!$H$14:$T$114,7,0),"")</f>
        <v/>
      </c>
      <c r="I19" s="100" t="str">
        <f>IFERROR(VLOOKUP($B19,'1.Data Part I'!$H$14:$T$114,8,0),"")</f>
        <v/>
      </c>
      <c r="J19" s="100" t="str">
        <f>IFERROR(VLOOKUP($B19,'1.Data Part I'!$H$14:$T$114,9,0),"")</f>
        <v/>
      </c>
      <c r="K19" s="111" t="str">
        <f>IFERROR(VLOOKUP($B19,'1.Data Part I'!$H$14:$T$114,10,0),"")</f>
        <v/>
      </c>
      <c r="L19" s="100" t="str">
        <f>IFERROR(VLOOKUP($B19,'1.Data Part I'!$H$14:$T$114,11,0),"")</f>
        <v/>
      </c>
      <c r="M19" s="111" t="str">
        <f>IFERROR(VLOOKUP($B19,'1.Data Part I'!$H$14:$T$114,12,0),"")</f>
        <v/>
      </c>
      <c r="N19" s="128" t="str">
        <f>IFERROR(VLOOKUP($B19,'1.Data Part I'!$H$14:$T$114,13,0),"")</f>
        <v/>
      </c>
      <c r="O19" s="107"/>
      <c r="P19" s="109"/>
      <c r="Q19" s="108" t="str">
        <f t="shared" si="0"/>
        <v/>
      </c>
    </row>
    <row r="20" spans="2:17" x14ac:dyDescent="0.25">
      <c r="B20" s="98"/>
      <c r="C20" s="97" t="str">
        <f>IFERROR(VLOOKUP($B20,'1.Data Part I'!$H$14:$T$114,2,0),"")</f>
        <v/>
      </c>
      <c r="D20" s="97" t="str">
        <f>IFERROR(VLOOKUP($B20,'1.Data Part I'!$H$14:$T$114,3,0),"")</f>
        <v/>
      </c>
      <c r="E20" s="97" t="str">
        <f>IFERROR(VLOOKUP($B20,'1.Data Part I'!$H$14:$T$114,4,0),"")</f>
        <v/>
      </c>
      <c r="F20" s="97" t="str">
        <f>IFERROR(VLOOKUP($B20,'1.Data Part I'!$H$14:$T$114,5,0),"")</f>
        <v/>
      </c>
      <c r="G20" s="97" t="str">
        <f>IFERROR(VLOOKUP($B20,'1.Data Part I'!$H$14:$T$114,6,0),"")</f>
        <v/>
      </c>
      <c r="H20" s="112" t="str">
        <f>IFERROR(VLOOKUP($B20,'1.Data Part I'!$H$14:$T$114,7,0),"")</f>
        <v/>
      </c>
      <c r="I20" s="100" t="str">
        <f>IFERROR(VLOOKUP($B20,'1.Data Part I'!$H$14:$T$114,8,0),"")</f>
        <v/>
      </c>
      <c r="J20" s="100" t="str">
        <f>IFERROR(VLOOKUP($B20,'1.Data Part I'!$H$14:$T$114,9,0),"")</f>
        <v/>
      </c>
      <c r="K20" s="111" t="str">
        <f>IFERROR(VLOOKUP($B20,'1.Data Part I'!$H$14:$T$114,10,0),"")</f>
        <v/>
      </c>
      <c r="L20" s="100" t="str">
        <f>IFERROR(VLOOKUP($B20,'1.Data Part I'!$H$14:$T$114,11,0),"")</f>
        <v/>
      </c>
      <c r="M20" s="111" t="str">
        <f>IFERROR(VLOOKUP($B20,'1.Data Part I'!$H$14:$T$114,12,0),"")</f>
        <v/>
      </c>
      <c r="N20" s="128" t="str">
        <f>IFERROR(VLOOKUP($B20,'1.Data Part I'!$H$14:$T$114,13,0),"")</f>
        <v/>
      </c>
      <c r="O20" s="107"/>
      <c r="P20" s="109"/>
      <c r="Q20" s="108" t="str">
        <f t="shared" si="0"/>
        <v/>
      </c>
    </row>
    <row r="21" spans="2:17" x14ac:dyDescent="0.25">
      <c r="B21" s="98"/>
      <c r="C21" s="97" t="str">
        <f>IFERROR(VLOOKUP($B21,'1.Data Part I'!$H$14:$T$114,2,0),"")</f>
        <v/>
      </c>
      <c r="D21" s="97" t="str">
        <f>IFERROR(VLOOKUP($B21,'1.Data Part I'!$H$14:$T$114,3,0),"")</f>
        <v/>
      </c>
      <c r="E21" s="97" t="str">
        <f>IFERROR(VLOOKUP($B21,'1.Data Part I'!$H$14:$T$114,4,0),"")</f>
        <v/>
      </c>
      <c r="F21" s="97" t="str">
        <f>IFERROR(VLOOKUP($B21,'1.Data Part I'!$H$14:$T$114,5,0),"")</f>
        <v/>
      </c>
      <c r="G21" s="97" t="str">
        <f>IFERROR(VLOOKUP($B21,'1.Data Part I'!$H$14:$T$114,6,0),"")</f>
        <v/>
      </c>
      <c r="H21" s="112" t="str">
        <f>IFERROR(VLOOKUP($B21,'1.Data Part I'!$H$14:$T$114,7,0),"")</f>
        <v/>
      </c>
      <c r="I21" s="100" t="str">
        <f>IFERROR(VLOOKUP($B21,'1.Data Part I'!$H$14:$T$114,8,0),"")</f>
        <v/>
      </c>
      <c r="J21" s="100" t="str">
        <f>IFERROR(VLOOKUP($B21,'1.Data Part I'!$H$14:$T$114,9,0),"")</f>
        <v/>
      </c>
      <c r="K21" s="111" t="str">
        <f>IFERROR(VLOOKUP($B21,'1.Data Part I'!$H$14:$T$114,10,0),"")</f>
        <v/>
      </c>
      <c r="L21" s="100" t="str">
        <f>IFERROR(VLOOKUP($B21,'1.Data Part I'!$H$14:$T$114,11,0),"")</f>
        <v/>
      </c>
      <c r="M21" s="111" t="str">
        <f>IFERROR(VLOOKUP($B21,'1.Data Part I'!$H$14:$T$114,12,0),"")</f>
        <v/>
      </c>
      <c r="N21" s="128" t="str">
        <f>IFERROR(VLOOKUP($B21,'1.Data Part I'!$H$14:$T$114,13,0),"")</f>
        <v/>
      </c>
      <c r="O21" s="107"/>
      <c r="P21" s="109"/>
      <c r="Q21" s="108" t="str">
        <f t="shared" si="0"/>
        <v/>
      </c>
    </row>
    <row r="22" spans="2:17" x14ac:dyDescent="0.25">
      <c r="B22" s="98"/>
      <c r="C22" s="97" t="str">
        <f>IFERROR(VLOOKUP($B22,'1.Data Part I'!$H$14:$T$114,2,0),"")</f>
        <v/>
      </c>
      <c r="D22" s="97" t="str">
        <f>IFERROR(VLOOKUP($B22,'1.Data Part I'!$H$14:$T$114,3,0),"")</f>
        <v/>
      </c>
      <c r="E22" s="97" t="str">
        <f>IFERROR(VLOOKUP($B22,'1.Data Part I'!$H$14:$T$114,4,0),"")</f>
        <v/>
      </c>
      <c r="F22" s="97" t="str">
        <f>IFERROR(VLOOKUP($B22,'1.Data Part I'!$H$14:$T$114,5,0),"")</f>
        <v/>
      </c>
      <c r="G22" s="97" t="str">
        <f>IFERROR(VLOOKUP($B22,'1.Data Part I'!$H$14:$T$114,6,0),"")</f>
        <v/>
      </c>
      <c r="H22" s="112" t="str">
        <f>IFERROR(VLOOKUP($B22,'1.Data Part I'!$H$14:$T$114,7,0),"")</f>
        <v/>
      </c>
      <c r="I22" s="100" t="str">
        <f>IFERROR(VLOOKUP($B22,'1.Data Part I'!$H$14:$T$114,8,0),"")</f>
        <v/>
      </c>
      <c r="J22" s="100" t="str">
        <f>IFERROR(VLOOKUP($B22,'1.Data Part I'!$H$14:$T$114,9,0),"")</f>
        <v/>
      </c>
      <c r="K22" s="111" t="str">
        <f>IFERROR(VLOOKUP($B22,'1.Data Part I'!$H$14:$T$114,10,0),"")</f>
        <v/>
      </c>
      <c r="L22" s="100" t="str">
        <f>IFERROR(VLOOKUP($B22,'1.Data Part I'!$H$14:$T$114,11,0),"")</f>
        <v/>
      </c>
      <c r="M22" s="111" t="str">
        <f>IFERROR(VLOOKUP($B22,'1.Data Part I'!$H$14:$T$114,12,0),"")</f>
        <v/>
      </c>
      <c r="N22" s="128" t="str">
        <f>IFERROR(VLOOKUP($B22,'1.Data Part I'!$H$14:$T$114,13,0),"")</f>
        <v/>
      </c>
      <c r="O22" s="107"/>
      <c r="P22" s="109"/>
      <c r="Q22" s="108" t="str">
        <f t="shared" si="0"/>
        <v/>
      </c>
    </row>
    <row r="23" spans="2:17" x14ac:dyDescent="0.25">
      <c r="B23" s="98"/>
      <c r="C23" s="97" t="str">
        <f>IFERROR(VLOOKUP($B23,'1.Data Part I'!$H$14:$T$114,2,0),"")</f>
        <v/>
      </c>
      <c r="D23" s="97" t="str">
        <f>IFERROR(VLOOKUP($B23,'1.Data Part I'!$H$14:$T$114,3,0),"")</f>
        <v/>
      </c>
      <c r="E23" s="97" t="str">
        <f>IFERROR(VLOOKUP($B23,'1.Data Part I'!$H$14:$T$114,4,0),"")</f>
        <v/>
      </c>
      <c r="F23" s="97" t="str">
        <f>IFERROR(VLOOKUP($B23,'1.Data Part I'!$H$14:$T$114,5,0),"")</f>
        <v/>
      </c>
      <c r="G23" s="97" t="str">
        <f>IFERROR(VLOOKUP($B23,'1.Data Part I'!$H$14:$T$114,6,0),"")</f>
        <v/>
      </c>
      <c r="H23" s="112" t="str">
        <f>IFERROR(VLOOKUP($B23,'1.Data Part I'!$H$14:$T$114,7,0),"")</f>
        <v/>
      </c>
      <c r="I23" s="100" t="str">
        <f>IFERROR(VLOOKUP($B23,'1.Data Part I'!$H$14:$T$114,8,0),"")</f>
        <v/>
      </c>
      <c r="J23" s="100" t="str">
        <f>IFERROR(VLOOKUP($B23,'1.Data Part I'!$H$14:$T$114,9,0),"")</f>
        <v/>
      </c>
      <c r="K23" s="111" t="str">
        <f>IFERROR(VLOOKUP($B23,'1.Data Part I'!$H$14:$T$114,10,0),"")</f>
        <v/>
      </c>
      <c r="L23" s="100" t="str">
        <f>IFERROR(VLOOKUP($B23,'1.Data Part I'!$H$14:$T$114,11,0),"")</f>
        <v/>
      </c>
      <c r="M23" s="111" t="str">
        <f>IFERROR(VLOOKUP($B23,'1.Data Part I'!$H$14:$T$114,12,0),"")</f>
        <v/>
      </c>
      <c r="N23" s="128" t="str">
        <f>IFERROR(VLOOKUP($B23,'1.Data Part I'!$H$14:$T$114,13,0),"")</f>
        <v/>
      </c>
      <c r="O23" s="107"/>
      <c r="P23" s="109"/>
      <c r="Q23" s="108" t="str">
        <f t="shared" si="0"/>
        <v/>
      </c>
    </row>
    <row r="24" spans="2:17" x14ac:dyDescent="0.25">
      <c r="B24" s="98"/>
      <c r="C24" s="97" t="str">
        <f>IFERROR(VLOOKUP($B24,'1.Data Part I'!$H$14:$T$114,2,0),"")</f>
        <v/>
      </c>
      <c r="D24" s="97" t="str">
        <f>IFERROR(VLOOKUP($B24,'1.Data Part I'!$H$14:$T$114,3,0),"")</f>
        <v/>
      </c>
      <c r="E24" s="97" t="str">
        <f>IFERROR(VLOOKUP($B24,'1.Data Part I'!$H$14:$T$114,4,0),"")</f>
        <v/>
      </c>
      <c r="F24" s="97" t="str">
        <f>IFERROR(VLOOKUP($B24,'1.Data Part I'!$H$14:$T$114,5,0),"")</f>
        <v/>
      </c>
      <c r="G24" s="97" t="str">
        <f>IFERROR(VLOOKUP($B24,'1.Data Part I'!$H$14:$T$114,6,0),"")</f>
        <v/>
      </c>
      <c r="H24" s="112" t="str">
        <f>IFERROR(VLOOKUP($B24,'1.Data Part I'!$H$14:$T$114,7,0),"")</f>
        <v/>
      </c>
      <c r="I24" s="100" t="str">
        <f>IFERROR(VLOOKUP($B24,'1.Data Part I'!$H$14:$T$114,8,0),"")</f>
        <v/>
      </c>
      <c r="J24" s="100" t="str">
        <f>IFERROR(VLOOKUP($B24,'1.Data Part I'!$H$14:$T$114,9,0),"")</f>
        <v/>
      </c>
      <c r="K24" s="111" t="str">
        <f>IFERROR(VLOOKUP($B24,'1.Data Part I'!$H$14:$T$114,10,0),"")</f>
        <v/>
      </c>
      <c r="L24" s="100" t="str">
        <f>IFERROR(VLOOKUP($B24,'1.Data Part I'!$H$14:$T$114,11,0),"")</f>
        <v/>
      </c>
      <c r="M24" s="111" t="str">
        <f>IFERROR(VLOOKUP($B24,'1.Data Part I'!$H$14:$T$114,12,0),"")</f>
        <v/>
      </c>
      <c r="N24" s="128" t="str">
        <f>IFERROR(VLOOKUP($B24,'1.Data Part I'!$H$14:$T$114,13,0),"")</f>
        <v/>
      </c>
      <c r="O24" s="107"/>
      <c r="P24" s="109"/>
      <c r="Q24" s="108" t="str">
        <f t="shared" si="0"/>
        <v/>
      </c>
    </row>
    <row r="25" spans="2:17" x14ac:dyDescent="0.25">
      <c r="B25" s="98"/>
      <c r="C25" s="97" t="str">
        <f>IFERROR(VLOOKUP($B25,'1.Data Part I'!$H$14:$T$114,2,0),"")</f>
        <v/>
      </c>
      <c r="D25" s="97" t="str">
        <f>IFERROR(VLOOKUP($B25,'1.Data Part I'!$H$14:$T$114,3,0),"")</f>
        <v/>
      </c>
      <c r="E25" s="97" t="str">
        <f>IFERROR(VLOOKUP($B25,'1.Data Part I'!$H$14:$T$114,4,0),"")</f>
        <v/>
      </c>
      <c r="F25" s="97" t="str">
        <f>IFERROR(VLOOKUP($B25,'1.Data Part I'!$H$14:$T$114,5,0),"")</f>
        <v/>
      </c>
      <c r="G25" s="97" t="str">
        <f>IFERROR(VLOOKUP($B25,'1.Data Part I'!$H$14:$T$114,6,0),"")</f>
        <v/>
      </c>
      <c r="H25" s="112" t="str">
        <f>IFERROR(VLOOKUP($B25,'1.Data Part I'!$H$14:$T$114,7,0),"")</f>
        <v/>
      </c>
      <c r="I25" s="100" t="str">
        <f>IFERROR(VLOOKUP($B25,'1.Data Part I'!$H$14:$T$114,8,0),"")</f>
        <v/>
      </c>
      <c r="J25" s="100" t="str">
        <f>IFERROR(VLOOKUP($B25,'1.Data Part I'!$H$14:$T$114,9,0),"")</f>
        <v/>
      </c>
      <c r="K25" s="111" t="str">
        <f>IFERROR(VLOOKUP($B25,'1.Data Part I'!$H$14:$T$114,10,0),"")</f>
        <v/>
      </c>
      <c r="L25" s="100" t="str">
        <f>IFERROR(VLOOKUP($B25,'1.Data Part I'!$H$14:$T$114,11,0),"")</f>
        <v/>
      </c>
      <c r="M25" s="111" t="str">
        <f>IFERROR(VLOOKUP($B25,'1.Data Part I'!$H$14:$T$114,12,0),"")</f>
        <v/>
      </c>
      <c r="N25" s="128" t="str">
        <f>IFERROR(VLOOKUP($B25,'1.Data Part I'!$H$14:$T$114,13,0),"")</f>
        <v/>
      </c>
      <c r="O25" s="107"/>
      <c r="P25" s="109"/>
      <c r="Q25" s="108" t="str">
        <f t="shared" si="0"/>
        <v/>
      </c>
    </row>
    <row r="26" spans="2:17" x14ac:dyDescent="0.25">
      <c r="B26" s="98"/>
      <c r="C26" s="97" t="str">
        <f>IFERROR(VLOOKUP($B26,'1.Data Part I'!$H$14:$T$114,2,0),"")</f>
        <v/>
      </c>
      <c r="D26" s="97" t="str">
        <f>IFERROR(VLOOKUP($B26,'1.Data Part I'!$H$14:$T$114,3,0),"")</f>
        <v/>
      </c>
      <c r="E26" s="97" t="str">
        <f>IFERROR(VLOOKUP($B26,'1.Data Part I'!$H$14:$T$114,4,0),"")</f>
        <v/>
      </c>
      <c r="F26" s="97" t="str">
        <f>IFERROR(VLOOKUP($B26,'1.Data Part I'!$H$14:$T$114,5,0),"")</f>
        <v/>
      </c>
      <c r="G26" s="97" t="str">
        <f>IFERROR(VLOOKUP($B26,'1.Data Part I'!$H$14:$T$114,6,0),"")</f>
        <v/>
      </c>
      <c r="H26" s="112" t="str">
        <f>IFERROR(VLOOKUP($B26,'1.Data Part I'!$H$14:$T$114,7,0),"")</f>
        <v/>
      </c>
      <c r="I26" s="100" t="str">
        <f>IFERROR(VLOOKUP($B26,'1.Data Part I'!$H$14:$T$114,8,0),"")</f>
        <v/>
      </c>
      <c r="J26" s="100" t="str">
        <f>IFERROR(VLOOKUP($B26,'1.Data Part I'!$H$14:$T$114,9,0),"")</f>
        <v/>
      </c>
      <c r="K26" s="111" t="str">
        <f>IFERROR(VLOOKUP($B26,'1.Data Part I'!$H$14:$T$114,10,0),"")</f>
        <v/>
      </c>
      <c r="L26" s="100" t="str">
        <f>IFERROR(VLOOKUP($B26,'1.Data Part I'!$H$14:$T$114,11,0),"")</f>
        <v/>
      </c>
      <c r="M26" s="111" t="str">
        <f>IFERROR(VLOOKUP($B26,'1.Data Part I'!$H$14:$T$114,12,0),"")</f>
        <v/>
      </c>
      <c r="N26" s="128" t="str">
        <f>IFERROR(VLOOKUP($B26,'1.Data Part I'!$H$14:$T$114,13,0),"")</f>
        <v/>
      </c>
      <c r="O26" s="107"/>
      <c r="P26" s="109"/>
      <c r="Q26" s="108" t="str">
        <f t="shared" si="0"/>
        <v/>
      </c>
    </row>
    <row r="27" spans="2:17" x14ac:dyDescent="0.25">
      <c r="B27" s="98"/>
      <c r="C27" s="97" t="str">
        <f>IFERROR(VLOOKUP($B27,'1.Data Part I'!$H$14:$T$114,2,0),"")</f>
        <v/>
      </c>
      <c r="D27" s="97" t="str">
        <f>IFERROR(VLOOKUP($B27,'1.Data Part I'!$H$14:$T$114,3,0),"")</f>
        <v/>
      </c>
      <c r="E27" s="97" t="str">
        <f>IFERROR(VLOOKUP($B27,'1.Data Part I'!$H$14:$T$114,4,0),"")</f>
        <v/>
      </c>
      <c r="F27" s="97" t="str">
        <f>IFERROR(VLOOKUP($B27,'1.Data Part I'!$H$14:$T$114,5,0),"")</f>
        <v/>
      </c>
      <c r="G27" s="97" t="str">
        <f>IFERROR(VLOOKUP($B27,'1.Data Part I'!$H$14:$T$114,6,0),"")</f>
        <v/>
      </c>
      <c r="H27" s="112" t="str">
        <f>IFERROR(VLOOKUP($B27,'1.Data Part I'!$H$14:$T$114,7,0),"")</f>
        <v/>
      </c>
      <c r="I27" s="100" t="str">
        <f>IFERROR(VLOOKUP($B27,'1.Data Part I'!$H$14:$T$114,8,0),"")</f>
        <v/>
      </c>
      <c r="J27" s="100" t="str">
        <f>IFERROR(VLOOKUP($B27,'1.Data Part I'!$H$14:$T$114,9,0),"")</f>
        <v/>
      </c>
      <c r="K27" s="111" t="str">
        <f>IFERROR(VLOOKUP($B27,'1.Data Part I'!$H$14:$T$114,10,0),"")</f>
        <v/>
      </c>
      <c r="L27" s="100" t="str">
        <f>IFERROR(VLOOKUP($B27,'1.Data Part I'!$H$14:$T$114,11,0),"")</f>
        <v/>
      </c>
      <c r="M27" s="111" t="str">
        <f>IFERROR(VLOOKUP($B27,'1.Data Part I'!$H$14:$T$114,12,0),"")</f>
        <v/>
      </c>
      <c r="N27" s="128" t="str">
        <f>IFERROR(VLOOKUP($B27,'1.Data Part I'!$H$14:$T$114,13,0),"")</f>
        <v/>
      </c>
      <c r="O27" s="107"/>
      <c r="P27" s="109"/>
      <c r="Q27" s="108" t="str">
        <f t="shared" si="0"/>
        <v/>
      </c>
    </row>
    <row r="28" spans="2:17" x14ac:dyDescent="0.25">
      <c r="B28" s="98"/>
      <c r="C28" s="97" t="str">
        <f>IFERROR(VLOOKUP($B28,'1.Data Part I'!$H$14:$T$114,2,0),"")</f>
        <v/>
      </c>
      <c r="D28" s="97" t="str">
        <f>IFERROR(VLOOKUP($B28,'1.Data Part I'!$H$14:$T$114,3,0),"")</f>
        <v/>
      </c>
      <c r="E28" s="97" t="str">
        <f>IFERROR(VLOOKUP($B28,'1.Data Part I'!$H$14:$T$114,4,0),"")</f>
        <v/>
      </c>
      <c r="F28" s="97" t="str">
        <f>IFERROR(VLOOKUP($B28,'1.Data Part I'!$H$14:$T$114,5,0),"")</f>
        <v/>
      </c>
      <c r="G28" s="97" t="str">
        <f>IFERROR(VLOOKUP($B28,'1.Data Part I'!$H$14:$T$114,6,0),"")</f>
        <v/>
      </c>
      <c r="H28" s="112" t="str">
        <f>IFERROR(VLOOKUP($B28,'1.Data Part I'!$H$14:$T$114,7,0),"")</f>
        <v/>
      </c>
      <c r="I28" s="100" t="str">
        <f>IFERROR(VLOOKUP($B28,'1.Data Part I'!$H$14:$T$114,8,0),"")</f>
        <v/>
      </c>
      <c r="J28" s="100" t="str">
        <f>IFERROR(VLOOKUP($B28,'1.Data Part I'!$H$14:$T$114,9,0),"")</f>
        <v/>
      </c>
      <c r="K28" s="111" t="str">
        <f>IFERROR(VLOOKUP($B28,'1.Data Part I'!$H$14:$T$114,10,0),"")</f>
        <v/>
      </c>
      <c r="L28" s="100" t="str">
        <f>IFERROR(VLOOKUP($B28,'1.Data Part I'!$H$14:$T$114,11,0),"")</f>
        <v/>
      </c>
      <c r="M28" s="111" t="str">
        <f>IFERROR(VLOOKUP($B28,'1.Data Part I'!$H$14:$T$114,12,0),"")</f>
        <v/>
      </c>
      <c r="N28" s="128" t="str">
        <f>IFERROR(VLOOKUP($B28,'1.Data Part I'!$H$14:$T$114,13,0),"")</f>
        <v/>
      </c>
      <c r="O28" s="107"/>
      <c r="P28" s="109"/>
      <c r="Q28" s="108" t="str">
        <f t="shared" si="0"/>
        <v/>
      </c>
    </row>
    <row r="29" spans="2:17" x14ac:dyDescent="0.25">
      <c r="B29" s="98"/>
      <c r="C29" s="97" t="str">
        <f>IFERROR(VLOOKUP($B29,'1.Data Part I'!$H$14:$T$114,2,0),"")</f>
        <v/>
      </c>
      <c r="D29" s="97" t="str">
        <f>IFERROR(VLOOKUP($B29,'1.Data Part I'!$H$14:$T$114,3,0),"")</f>
        <v/>
      </c>
      <c r="E29" s="97" t="str">
        <f>IFERROR(VLOOKUP($B29,'1.Data Part I'!$H$14:$T$114,4,0),"")</f>
        <v/>
      </c>
      <c r="F29" s="97" t="str">
        <f>IFERROR(VLOOKUP($B29,'1.Data Part I'!$H$14:$T$114,5,0),"")</f>
        <v/>
      </c>
      <c r="G29" s="97" t="str">
        <f>IFERROR(VLOOKUP($B29,'1.Data Part I'!$H$14:$T$114,6,0),"")</f>
        <v/>
      </c>
      <c r="H29" s="112" t="str">
        <f>IFERROR(VLOOKUP($B29,'1.Data Part I'!$H$14:$T$114,7,0),"")</f>
        <v/>
      </c>
      <c r="I29" s="100" t="str">
        <f>IFERROR(VLOOKUP($B29,'1.Data Part I'!$H$14:$T$114,8,0),"")</f>
        <v/>
      </c>
      <c r="J29" s="100" t="str">
        <f>IFERROR(VLOOKUP($B29,'1.Data Part I'!$H$14:$T$114,9,0),"")</f>
        <v/>
      </c>
      <c r="K29" s="111" t="str">
        <f>IFERROR(VLOOKUP($B29,'1.Data Part I'!$H$14:$T$114,10,0),"")</f>
        <v/>
      </c>
      <c r="L29" s="100" t="str">
        <f>IFERROR(VLOOKUP($B29,'1.Data Part I'!$H$14:$T$114,11,0),"")</f>
        <v/>
      </c>
      <c r="M29" s="111" t="str">
        <f>IFERROR(VLOOKUP($B29,'1.Data Part I'!$H$14:$T$114,12,0),"")</f>
        <v/>
      </c>
      <c r="N29" s="128" t="str">
        <f>IFERROR(VLOOKUP($B29,'1.Data Part I'!$H$14:$T$114,13,0),"")</f>
        <v/>
      </c>
      <c r="O29" s="107"/>
      <c r="P29" s="109"/>
      <c r="Q29" s="108" t="str">
        <f t="shared" si="0"/>
        <v/>
      </c>
    </row>
    <row r="30" spans="2:17" x14ac:dyDescent="0.25">
      <c r="B30" s="98"/>
      <c r="C30" s="97" t="str">
        <f>IFERROR(VLOOKUP($B30,'1.Data Part I'!$H$14:$T$114,2,0),"")</f>
        <v/>
      </c>
      <c r="D30" s="97" t="str">
        <f>IFERROR(VLOOKUP($B30,'1.Data Part I'!$H$14:$T$114,3,0),"")</f>
        <v/>
      </c>
      <c r="E30" s="97" t="str">
        <f>IFERROR(VLOOKUP($B30,'1.Data Part I'!$H$14:$T$114,4,0),"")</f>
        <v/>
      </c>
      <c r="F30" s="97" t="str">
        <f>IFERROR(VLOOKUP($B30,'1.Data Part I'!$H$14:$T$114,5,0),"")</f>
        <v/>
      </c>
      <c r="G30" s="97" t="str">
        <f>IFERROR(VLOOKUP($B30,'1.Data Part I'!$H$14:$T$114,6,0),"")</f>
        <v/>
      </c>
      <c r="H30" s="112" t="str">
        <f>IFERROR(VLOOKUP($B30,'1.Data Part I'!$H$14:$T$114,7,0),"")</f>
        <v/>
      </c>
      <c r="I30" s="100" t="str">
        <f>IFERROR(VLOOKUP($B30,'1.Data Part I'!$H$14:$T$114,8,0),"")</f>
        <v/>
      </c>
      <c r="J30" s="100" t="str">
        <f>IFERROR(VLOOKUP($B30,'1.Data Part I'!$H$14:$T$114,9,0),"")</f>
        <v/>
      </c>
      <c r="K30" s="111" t="str">
        <f>IFERROR(VLOOKUP($B30,'1.Data Part I'!$H$14:$T$114,10,0),"")</f>
        <v/>
      </c>
      <c r="L30" s="100" t="str">
        <f>IFERROR(VLOOKUP($B30,'1.Data Part I'!$H$14:$T$114,11,0),"")</f>
        <v/>
      </c>
      <c r="M30" s="111" t="str">
        <f>IFERROR(VLOOKUP($B30,'1.Data Part I'!$H$14:$T$114,12,0),"")</f>
        <v/>
      </c>
      <c r="N30" s="128" t="str">
        <f>IFERROR(VLOOKUP($B30,'1.Data Part I'!$H$14:$T$114,13,0),"")</f>
        <v/>
      </c>
      <c r="O30" s="107"/>
      <c r="P30" s="109"/>
      <c r="Q30" s="108" t="str">
        <f t="shared" si="0"/>
        <v/>
      </c>
    </row>
    <row r="31" spans="2:17" x14ac:dyDescent="0.25">
      <c r="B31" s="98"/>
      <c r="C31" s="97" t="str">
        <f>IFERROR(VLOOKUP($B31,'1.Data Part I'!$H$14:$T$114,2,0),"")</f>
        <v/>
      </c>
      <c r="D31" s="97" t="str">
        <f>IFERROR(VLOOKUP($B31,'1.Data Part I'!$H$14:$T$114,3,0),"")</f>
        <v/>
      </c>
      <c r="E31" s="97" t="str">
        <f>IFERROR(VLOOKUP($B31,'1.Data Part I'!$H$14:$T$114,4,0),"")</f>
        <v/>
      </c>
      <c r="F31" s="97" t="str">
        <f>IFERROR(VLOOKUP($B31,'1.Data Part I'!$H$14:$T$114,5,0),"")</f>
        <v/>
      </c>
      <c r="G31" s="97" t="str">
        <f>IFERROR(VLOOKUP($B31,'1.Data Part I'!$H$14:$T$114,6,0),"")</f>
        <v/>
      </c>
      <c r="H31" s="112" t="str">
        <f>IFERROR(VLOOKUP($B31,'1.Data Part I'!$H$14:$T$114,7,0),"")</f>
        <v/>
      </c>
      <c r="I31" s="100" t="str">
        <f>IFERROR(VLOOKUP($B31,'1.Data Part I'!$H$14:$T$114,8,0),"")</f>
        <v/>
      </c>
      <c r="J31" s="100" t="str">
        <f>IFERROR(VLOOKUP($B31,'1.Data Part I'!$H$14:$T$114,9,0),"")</f>
        <v/>
      </c>
      <c r="K31" s="111" t="str">
        <f>IFERROR(VLOOKUP($B31,'1.Data Part I'!$H$14:$T$114,10,0),"")</f>
        <v/>
      </c>
      <c r="L31" s="100" t="str">
        <f>IFERROR(VLOOKUP($B31,'1.Data Part I'!$H$14:$T$114,11,0),"")</f>
        <v/>
      </c>
      <c r="M31" s="111" t="str">
        <f>IFERROR(VLOOKUP($B31,'1.Data Part I'!$H$14:$T$114,12,0),"")</f>
        <v/>
      </c>
      <c r="N31" s="128" t="str">
        <f>IFERROR(VLOOKUP($B31,'1.Data Part I'!$H$14:$T$114,13,0),"")</f>
        <v/>
      </c>
      <c r="O31" s="107"/>
      <c r="P31" s="109"/>
      <c r="Q31" s="108" t="str">
        <f t="shared" si="0"/>
        <v/>
      </c>
    </row>
    <row r="32" spans="2:17" x14ac:dyDescent="0.25">
      <c r="B32" s="98"/>
      <c r="C32" s="97" t="str">
        <f>IFERROR(VLOOKUP($B32,'1.Data Part I'!$H$14:$T$114,2,0),"")</f>
        <v/>
      </c>
      <c r="D32" s="97" t="str">
        <f>IFERROR(VLOOKUP($B32,'1.Data Part I'!$H$14:$T$114,3,0),"")</f>
        <v/>
      </c>
      <c r="E32" s="97" t="str">
        <f>IFERROR(VLOOKUP($B32,'1.Data Part I'!$H$14:$T$114,4,0),"")</f>
        <v/>
      </c>
      <c r="F32" s="97" t="str">
        <f>IFERROR(VLOOKUP($B32,'1.Data Part I'!$H$14:$T$114,5,0),"")</f>
        <v/>
      </c>
      <c r="G32" s="97" t="str">
        <f>IFERROR(VLOOKUP($B32,'1.Data Part I'!$H$14:$T$114,6,0),"")</f>
        <v/>
      </c>
      <c r="H32" s="112" t="str">
        <f>IFERROR(VLOOKUP($B32,'1.Data Part I'!$H$14:$T$114,7,0),"")</f>
        <v/>
      </c>
      <c r="I32" s="100" t="str">
        <f>IFERROR(VLOOKUP($B32,'1.Data Part I'!$H$14:$T$114,8,0),"")</f>
        <v/>
      </c>
      <c r="J32" s="100" t="str">
        <f>IFERROR(VLOOKUP($B32,'1.Data Part I'!$H$14:$T$114,9,0),"")</f>
        <v/>
      </c>
      <c r="K32" s="111" t="str">
        <f>IFERROR(VLOOKUP($B32,'1.Data Part I'!$H$14:$T$114,10,0),"")</f>
        <v/>
      </c>
      <c r="L32" s="100" t="str">
        <f>IFERROR(VLOOKUP($B32,'1.Data Part I'!$H$14:$T$114,11,0),"")</f>
        <v/>
      </c>
      <c r="M32" s="111" t="str">
        <f>IFERROR(VLOOKUP($B32,'1.Data Part I'!$H$14:$T$114,12,0),"")</f>
        <v/>
      </c>
      <c r="N32" s="128" t="str">
        <f>IFERROR(VLOOKUP($B32,'1.Data Part I'!$H$14:$T$114,13,0),"")</f>
        <v/>
      </c>
      <c r="O32" s="107"/>
      <c r="P32" s="109"/>
      <c r="Q32" s="108" t="str">
        <f t="shared" si="0"/>
        <v/>
      </c>
    </row>
    <row r="33" spans="2:17" x14ac:dyDescent="0.25">
      <c r="B33" s="98"/>
      <c r="C33" s="97" t="str">
        <f>IFERROR(VLOOKUP($B33,'1.Data Part I'!$H$14:$T$114,2,0),"")</f>
        <v/>
      </c>
      <c r="D33" s="97" t="str">
        <f>IFERROR(VLOOKUP($B33,'1.Data Part I'!$H$14:$T$114,3,0),"")</f>
        <v/>
      </c>
      <c r="E33" s="97" t="str">
        <f>IFERROR(VLOOKUP($B33,'1.Data Part I'!$H$14:$T$114,4,0),"")</f>
        <v/>
      </c>
      <c r="F33" s="97" t="str">
        <f>IFERROR(VLOOKUP($B33,'1.Data Part I'!$H$14:$T$114,5,0),"")</f>
        <v/>
      </c>
      <c r="G33" s="97" t="str">
        <f>IFERROR(VLOOKUP($B33,'1.Data Part I'!$H$14:$T$114,6,0),"")</f>
        <v/>
      </c>
      <c r="H33" s="112" t="str">
        <f>IFERROR(VLOOKUP($B33,'1.Data Part I'!$H$14:$T$114,7,0),"")</f>
        <v/>
      </c>
      <c r="I33" s="100" t="str">
        <f>IFERROR(VLOOKUP($B33,'1.Data Part I'!$H$14:$T$114,8,0),"")</f>
        <v/>
      </c>
      <c r="J33" s="100" t="str">
        <f>IFERROR(VLOOKUP($B33,'1.Data Part I'!$H$14:$T$114,9,0),"")</f>
        <v/>
      </c>
      <c r="K33" s="111" t="str">
        <f>IFERROR(VLOOKUP($B33,'1.Data Part I'!$H$14:$T$114,10,0),"")</f>
        <v/>
      </c>
      <c r="L33" s="100" t="str">
        <f>IFERROR(VLOOKUP($B33,'1.Data Part I'!$H$14:$T$114,11,0),"")</f>
        <v/>
      </c>
      <c r="M33" s="111" t="str">
        <f>IFERROR(VLOOKUP($B33,'1.Data Part I'!$H$14:$T$114,12,0),"")</f>
        <v/>
      </c>
      <c r="N33" s="128" t="str">
        <f>IFERROR(VLOOKUP($B33,'1.Data Part I'!$H$14:$T$114,13,0),"")</f>
        <v/>
      </c>
      <c r="O33" s="107"/>
      <c r="P33" s="109"/>
      <c r="Q33" s="108" t="str">
        <f t="shared" si="0"/>
        <v/>
      </c>
    </row>
    <row r="34" spans="2:17" x14ac:dyDescent="0.25">
      <c r="B34" s="98"/>
      <c r="C34" s="97" t="str">
        <f>IFERROR(VLOOKUP($B34,'1.Data Part I'!$H$14:$T$114,2,0),"")</f>
        <v/>
      </c>
      <c r="D34" s="97" t="str">
        <f>IFERROR(VLOOKUP($B34,'1.Data Part I'!$H$14:$T$114,3,0),"")</f>
        <v/>
      </c>
      <c r="E34" s="97" t="str">
        <f>IFERROR(VLOOKUP($B34,'1.Data Part I'!$H$14:$T$114,4,0),"")</f>
        <v/>
      </c>
      <c r="F34" s="97" t="str">
        <f>IFERROR(VLOOKUP($B34,'1.Data Part I'!$H$14:$T$114,5,0),"")</f>
        <v/>
      </c>
      <c r="G34" s="97" t="str">
        <f>IFERROR(VLOOKUP($B34,'1.Data Part I'!$H$14:$T$114,6,0),"")</f>
        <v/>
      </c>
      <c r="H34" s="112" t="str">
        <f>IFERROR(VLOOKUP($B34,'1.Data Part I'!$H$14:$T$114,7,0),"")</f>
        <v/>
      </c>
      <c r="I34" s="100" t="str">
        <f>IFERROR(VLOOKUP($B34,'1.Data Part I'!$H$14:$T$114,8,0),"")</f>
        <v/>
      </c>
      <c r="J34" s="100" t="str">
        <f>IFERROR(VLOOKUP($B34,'1.Data Part I'!$H$14:$T$114,9,0),"")</f>
        <v/>
      </c>
      <c r="K34" s="111" t="str">
        <f>IFERROR(VLOOKUP($B34,'1.Data Part I'!$H$14:$T$114,10,0),"")</f>
        <v/>
      </c>
      <c r="L34" s="100" t="str">
        <f>IFERROR(VLOOKUP($B34,'1.Data Part I'!$H$14:$T$114,11,0),"")</f>
        <v/>
      </c>
      <c r="M34" s="111" t="str">
        <f>IFERROR(VLOOKUP($B34,'1.Data Part I'!$H$14:$T$114,12,0),"")</f>
        <v/>
      </c>
      <c r="N34" s="128" t="str">
        <f>IFERROR(VLOOKUP($B34,'1.Data Part I'!$H$14:$T$114,13,0),"")</f>
        <v/>
      </c>
      <c r="O34" s="107"/>
      <c r="P34" s="109"/>
      <c r="Q34" s="108" t="str">
        <f t="shared" si="0"/>
        <v/>
      </c>
    </row>
    <row r="35" spans="2:17" x14ac:dyDescent="0.25">
      <c r="B35" s="98"/>
      <c r="C35" s="97" t="str">
        <f>IFERROR(VLOOKUP($B35,'1.Data Part I'!$H$14:$T$114,2,0),"")</f>
        <v/>
      </c>
      <c r="D35" s="97" t="str">
        <f>IFERROR(VLOOKUP($B35,'1.Data Part I'!$H$14:$T$114,3,0),"")</f>
        <v/>
      </c>
      <c r="E35" s="97" t="str">
        <f>IFERROR(VLOOKUP($B35,'1.Data Part I'!$H$14:$T$114,4,0),"")</f>
        <v/>
      </c>
      <c r="F35" s="97" t="str">
        <f>IFERROR(VLOOKUP($B35,'1.Data Part I'!$H$14:$T$114,5,0),"")</f>
        <v/>
      </c>
      <c r="G35" s="97" t="str">
        <f>IFERROR(VLOOKUP($B35,'1.Data Part I'!$H$14:$T$114,6,0),"")</f>
        <v/>
      </c>
      <c r="H35" s="112" t="str">
        <f>IFERROR(VLOOKUP($B35,'1.Data Part I'!$H$14:$T$114,7,0),"")</f>
        <v/>
      </c>
      <c r="I35" s="100" t="str">
        <f>IFERROR(VLOOKUP($B35,'1.Data Part I'!$H$14:$T$114,8,0),"")</f>
        <v/>
      </c>
      <c r="J35" s="100" t="str">
        <f>IFERROR(VLOOKUP($B35,'1.Data Part I'!$H$14:$T$114,9,0),"")</f>
        <v/>
      </c>
      <c r="K35" s="111" t="str">
        <f>IFERROR(VLOOKUP($B35,'1.Data Part I'!$H$14:$T$114,10,0),"")</f>
        <v/>
      </c>
      <c r="L35" s="100" t="str">
        <f>IFERROR(VLOOKUP($B35,'1.Data Part I'!$H$14:$T$114,11,0),"")</f>
        <v/>
      </c>
      <c r="M35" s="111" t="str">
        <f>IFERROR(VLOOKUP($B35,'1.Data Part I'!$H$14:$T$114,12,0),"")</f>
        <v/>
      </c>
      <c r="N35" s="128" t="str">
        <f>IFERROR(VLOOKUP($B35,'1.Data Part I'!$H$14:$T$114,13,0),"")</f>
        <v/>
      </c>
      <c r="O35" s="107"/>
      <c r="P35" s="109"/>
      <c r="Q35" s="108" t="str">
        <f t="shared" si="0"/>
        <v/>
      </c>
    </row>
    <row r="36" spans="2:17" x14ac:dyDescent="0.25">
      <c r="B36" s="98"/>
      <c r="C36" s="97" t="str">
        <f>IFERROR(VLOOKUP($B36,'1.Data Part I'!$H$14:$T$114,2,0),"")</f>
        <v/>
      </c>
      <c r="D36" s="97" t="str">
        <f>IFERROR(VLOOKUP($B36,'1.Data Part I'!$H$14:$T$114,3,0),"")</f>
        <v/>
      </c>
      <c r="E36" s="97" t="str">
        <f>IFERROR(VLOOKUP($B36,'1.Data Part I'!$H$14:$T$114,4,0),"")</f>
        <v/>
      </c>
      <c r="F36" s="97" t="str">
        <f>IFERROR(VLOOKUP($B36,'1.Data Part I'!$H$14:$T$114,5,0),"")</f>
        <v/>
      </c>
      <c r="G36" s="97" t="str">
        <f>IFERROR(VLOOKUP($B36,'1.Data Part I'!$H$14:$T$114,6,0),"")</f>
        <v/>
      </c>
      <c r="H36" s="112" t="str">
        <f>IFERROR(VLOOKUP($B36,'1.Data Part I'!$H$14:$T$114,7,0),"")</f>
        <v/>
      </c>
      <c r="I36" s="100" t="str">
        <f>IFERROR(VLOOKUP($B36,'1.Data Part I'!$H$14:$T$114,8,0),"")</f>
        <v/>
      </c>
      <c r="J36" s="100" t="str">
        <f>IFERROR(VLOOKUP($B36,'1.Data Part I'!$H$14:$T$114,9,0),"")</f>
        <v/>
      </c>
      <c r="K36" s="111" t="str">
        <f>IFERROR(VLOOKUP($B36,'1.Data Part I'!$H$14:$T$114,10,0),"")</f>
        <v/>
      </c>
      <c r="L36" s="100" t="str">
        <f>IFERROR(VLOOKUP($B36,'1.Data Part I'!$H$14:$T$114,11,0),"")</f>
        <v/>
      </c>
      <c r="M36" s="111" t="str">
        <f>IFERROR(VLOOKUP($B36,'1.Data Part I'!$H$14:$T$114,12,0),"")</f>
        <v/>
      </c>
      <c r="N36" s="128" t="str">
        <f>IFERROR(VLOOKUP($B36,'1.Data Part I'!$H$14:$T$114,13,0),"")</f>
        <v/>
      </c>
      <c r="O36" s="107"/>
      <c r="P36" s="109"/>
      <c r="Q36" s="108" t="str">
        <f t="shared" si="0"/>
        <v/>
      </c>
    </row>
    <row r="37" spans="2:17" x14ac:dyDescent="0.25">
      <c r="B37" s="98"/>
      <c r="C37" s="97" t="str">
        <f>IFERROR(VLOOKUP($B37,'1.Data Part I'!$H$14:$T$114,2,0),"")</f>
        <v/>
      </c>
      <c r="D37" s="97" t="str">
        <f>IFERROR(VLOOKUP($B37,'1.Data Part I'!$H$14:$T$114,3,0),"")</f>
        <v/>
      </c>
      <c r="E37" s="97" t="str">
        <f>IFERROR(VLOOKUP($B37,'1.Data Part I'!$H$14:$T$114,4,0),"")</f>
        <v/>
      </c>
      <c r="F37" s="97" t="str">
        <f>IFERROR(VLOOKUP($B37,'1.Data Part I'!$H$14:$T$114,5,0),"")</f>
        <v/>
      </c>
      <c r="G37" s="97" t="str">
        <f>IFERROR(VLOOKUP($B37,'1.Data Part I'!$H$14:$T$114,6,0),"")</f>
        <v/>
      </c>
      <c r="H37" s="112" t="str">
        <f>IFERROR(VLOOKUP($B37,'1.Data Part I'!$H$14:$T$114,7,0),"")</f>
        <v/>
      </c>
      <c r="I37" s="100" t="str">
        <f>IFERROR(VLOOKUP($B37,'1.Data Part I'!$H$14:$T$114,8,0),"")</f>
        <v/>
      </c>
      <c r="J37" s="100" t="str">
        <f>IFERROR(VLOOKUP($B37,'1.Data Part I'!$H$14:$T$114,9,0),"")</f>
        <v/>
      </c>
      <c r="K37" s="111" t="str">
        <f>IFERROR(VLOOKUP($B37,'1.Data Part I'!$H$14:$T$114,10,0),"")</f>
        <v/>
      </c>
      <c r="L37" s="100" t="str">
        <f>IFERROR(VLOOKUP($B37,'1.Data Part I'!$H$14:$T$114,11,0),"")</f>
        <v/>
      </c>
      <c r="M37" s="111" t="str">
        <f>IFERROR(VLOOKUP($B37,'1.Data Part I'!$H$14:$T$114,12,0),"")</f>
        <v/>
      </c>
      <c r="N37" s="128" t="str">
        <f>IFERROR(VLOOKUP($B37,'1.Data Part I'!$H$14:$T$114,13,0),"")</f>
        <v/>
      </c>
      <c r="O37" s="107"/>
      <c r="P37" s="109"/>
      <c r="Q37" s="108" t="str">
        <f t="shared" si="0"/>
        <v/>
      </c>
    </row>
    <row r="38" spans="2:17" x14ac:dyDescent="0.25">
      <c r="B38" s="98"/>
      <c r="C38" s="97" t="str">
        <f>IFERROR(VLOOKUP($B38,'1.Data Part I'!$H$14:$T$114,2,0),"")</f>
        <v/>
      </c>
      <c r="D38" s="97" t="str">
        <f>IFERROR(VLOOKUP($B38,'1.Data Part I'!$H$14:$T$114,3,0),"")</f>
        <v/>
      </c>
      <c r="E38" s="97" t="str">
        <f>IFERROR(VLOOKUP($B38,'1.Data Part I'!$H$14:$T$114,4,0),"")</f>
        <v/>
      </c>
      <c r="F38" s="97" t="str">
        <f>IFERROR(VLOOKUP($B38,'1.Data Part I'!$H$14:$T$114,5,0),"")</f>
        <v/>
      </c>
      <c r="G38" s="97" t="str">
        <f>IFERROR(VLOOKUP($B38,'1.Data Part I'!$H$14:$T$114,6,0),"")</f>
        <v/>
      </c>
      <c r="H38" s="112" t="str">
        <f>IFERROR(VLOOKUP($B38,'1.Data Part I'!$H$14:$T$114,7,0),"")</f>
        <v/>
      </c>
      <c r="I38" s="100" t="str">
        <f>IFERROR(VLOOKUP($B38,'1.Data Part I'!$H$14:$T$114,8,0),"")</f>
        <v/>
      </c>
      <c r="J38" s="100" t="str">
        <f>IFERROR(VLOOKUP($B38,'1.Data Part I'!$H$14:$T$114,9,0),"")</f>
        <v/>
      </c>
      <c r="K38" s="111" t="str">
        <f>IFERROR(VLOOKUP($B38,'1.Data Part I'!$H$14:$T$114,10,0),"")</f>
        <v/>
      </c>
      <c r="L38" s="100" t="str">
        <f>IFERROR(VLOOKUP($B38,'1.Data Part I'!$H$14:$T$114,11,0),"")</f>
        <v/>
      </c>
      <c r="M38" s="111" t="str">
        <f>IFERROR(VLOOKUP($B38,'1.Data Part I'!$H$14:$T$114,12,0),"")</f>
        <v/>
      </c>
      <c r="N38" s="128" t="str">
        <f>IFERROR(VLOOKUP($B38,'1.Data Part I'!$H$14:$T$114,13,0),"")</f>
        <v/>
      </c>
      <c r="O38" s="107"/>
      <c r="P38" s="109"/>
      <c r="Q38" s="108" t="str">
        <f t="shared" si="0"/>
        <v/>
      </c>
    </row>
    <row r="39" spans="2:17" x14ac:dyDescent="0.25">
      <c r="B39" s="98"/>
      <c r="C39" s="97" t="str">
        <f>IFERROR(VLOOKUP($B39,'1.Data Part I'!$H$14:$T$114,2,0),"")</f>
        <v/>
      </c>
      <c r="D39" s="97" t="str">
        <f>IFERROR(VLOOKUP($B39,'1.Data Part I'!$H$14:$T$114,3,0),"")</f>
        <v/>
      </c>
      <c r="E39" s="97" t="str">
        <f>IFERROR(VLOOKUP($B39,'1.Data Part I'!$H$14:$T$114,4,0),"")</f>
        <v/>
      </c>
      <c r="F39" s="97" t="str">
        <f>IFERROR(VLOOKUP($B39,'1.Data Part I'!$H$14:$T$114,5,0),"")</f>
        <v/>
      </c>
      <c r="G39" s="97" t="str">
        <f>IFERROR(VLOOKUP($B39,'1.Data Part I'!$H$14:$T$114,6,0),"")</f>
        <v/>
      </c>
      <c r="H39" s="112" t="str">
        <f>IFERROR(VLOOKUP($B39,'1.Data Part I'!$H$14:$T$114,7,0),"")</f>
        <v/>
      </c>
      <c r="I39" s="100" t="str">
        <f>IFERROR(VLOOKUP($B39,'1.Data Part I'!$H$14:$T$114,8,0),"")</f>
        <v/>
      </c>
      <c r="J39" s="100" t="str">
        <f>IFERROR(VLOOKUP($B39,'1.Data Part I'!$H$14:$T$114,9,0),"")</f>
        <v/>
      </c>
      <c r="K39" s="111" t="str">
        <f>IFERROR(VLOOKUP($B39,'1.Data Part I'!$H$14:$T$114,10,0),"")</f>
        <v/>
      </c>
      <c r="L39" s="100" t="str">
        <f>IFERROR(VLOOKUP($B39,'1.Data Part I'!$H$14:$T$114,11,0),"")</f>
        <v/>
      </c>
      <c r="M39" s="111" t="str">
        <f>IFERROR(VLOOKUP($B39,'1.Data Part I'!$H$14:$T$114,12,0),"")</f>
        <v/>
      </c>
      <c r="N39" s="128" t="str">
        <f>IFERROR(VLOOKUP($B39,'1.Data Part I'!$H$14:$T$114,13,0),"")</f>
        <v/>
      </c>
      <c r="O39" s="107"/>
      <c r="P39" s="109"/>
      <c r="Q39" s="108" t="str">
        <f t="shared" si="0"/>
        <v/>
      </c>
    </row>
    <row r="40" spans="2:17" x14ac:dyDescent="0.25">
      <c r="B40" s="98"/>
      <c r="C40" s="97" t="str">
        <f>IFERROR(VLOOKUP($B40,'1.Data Part I'!$H$14:$T$114,2,0),"")</f>
        <v/>
      </c>
      <c r="D40" s="97" t="str">
        <f>IFERROR(VLOOKUP($B40,'1.Data Part I'!$H$14:$T$114,3,0),"")</f>
        <v/>
      </c>
      <c r="E40" s="97" t="str">
        <f>IFERROR(VLOOKUP($B40,'1.Data Part I'!$H$14:$T$114,4,0),"")</f>
        <v/>
      </c>
      <c r="F40" s="97" t="str">
        <f>IFERROR(VLOOKUP($B40,'1.Data Part I'!$H$14:$T$114,5,0),"")</f>
        <v/>
      </c>
      <c r="G40" s="97" t="str">
        <f>IFERROR(VLOOKUP($B40,'1.Data Part I'!$H$14:$T$114,6,0),"")</f>
        <v/>
      </c>
      <c r="H40" s="112" t="str">
        <f>IFERROR(VLOOKUP($B40,'1.Data Part I'!$H$14:$T$114,7,0),"")</f>
        <v/>
      </c>
      <c r="I40" s="100" t="str">
        <f>IFERROR(VLOOKUP($B40,'1.Data Part I'!$H$14:$T$114,8,0),"")</f>
        <v/>
      </c>
      <c r="J40" s="100" t="str">
        <f>IFERROR(VLOOKUP($B40,'1.Data Part I'!$H$14:$T$114,9,0),"")</f>
        <v/>
      </c>
      <c r="K40" s="111" t="str">
        <f>IFERROR(VLOOKUP($B40,'1.Data Part I'!$H$14:$T$114,10,0),"")</f>
        <v/>
      </c>
      <c r="L40" s="100" t="str">
        <f>IFERROR(VLOOKUP($B40,'1.Data Part I'!$H$14:$T$114,11,0),"")</f>
        <v/>
      </c>
      <c r="M40" s="111" t="str">
        <f>IFERROR(VLOOKUP($B40,'1.Data Part I'!$H$14:$T$114,12,0),"")</f>
        <v/>
      </c>
      <c r="N40" s="128" t="str">
        <f>IFERROR(VLOOKUP($B40,'1.Data Part I'!$H$14:$T$114,13,0),"")</f>
        <v/>
      </c>
      <c r="O40" s="107"/>
      <c r="P40" s="109"/>
      <c r="Q40" s="108" t="str">
        <f t="shared" si="0"/>
        <v/>
      </c>
    </row>
    <row r="41" spans="2:17" x14ac:dyDescent="0.25">
      <c r="B41" s="98"/>
      <c r="C41" s="97" t="str">
        <f>IFERROR(VLOOKUP($B41,'1.Data Part I'!$H$14:$T$114,2,0),"")</f>
        <v/>
      </c>
      <c r="D41" s="97" t="str">
        <f>IFERROR(VLOOKUP($B41,'1.Data Part I'!$H$14:$T$114,3,0),"")</f>
        <v/>
      </c>
      <c r="E41" s="97" t="str">
        <f>IFERROR(VLOOKUP($B41,'1.Data Part I'!$H$14:$T$114,4,0),"")</f>
        <v/>
      </c>
      <c r="F41" s="97" t="str">
        <f>IFERROR(VLOOKUP($B41,'1.Data Part I'!$H$14:$T$114,5,0),"")</f>
        <v/>
      </c>
      <c r="G41" s="97" t="str">
        <f>IFERROR(VLOOKUP($B41,'1.Data Part I'!$H$14:$T$114,6,0),"")</f>
        <v/>
      </c>
      <c r="H41" s="112" t="str">
        <f>IFERROR(VLOOKUP($B41,'1.Data Part I'!$H$14:$T$114,7,0),"")</f>
        <v/>
      </c>
      <c r="I41" s="100" t="str">
        <f>IFERROR(VLOOKUP($B41,'1.Data Part I'!$H$14:$T$114,8,0),"")</f>
        <v/>
      </c>
      <c r="J41" s="100" t="str">
        <f>IFERROR(VLOOKUP($B41,'1.Data Part I'!$H$14:$T$114,9,0),"")</f>
        <v/>
      </c>
      <c r="K41" s="111" t="str">
        <f>IFERROR(VLOOKUP($B41,'1.Data Part I'!$H$14:$T$114,10,0),"")</f>
        <v/>
      </c>
      <c r="L41" s="100" t="str">
        <f>IFERROR(VLOOKUP($B41,'1.Data Part I'!$H$14:$T$114,11,0),"")</f>
        <v/>
      </c>
      <c r="M41" s="111" t="str">
        <f>IFERROR(VLOOKUP($B41,'1.Data Part I'!$H$14:$T$114,12,0),"")</f>
        <v/>
      </c>
      <c r="N41" s="128" t="str">
        <f>IFERROR(VLOOKUP($B41,'1.Data Part I'!$H$14:$T$114,13,0),"")</f>
        <v/>
      </c>
      <c r="O41" s="107"/>
      <c r="P41" s="109"/>
      <c r="Q41" s="108" t="str">
        <f t="shared" si="0"/>
        <v/>
      </c>
    </row>
    <row r="42" spans="2:17" x14ac:dyDescent="0.25">
      <c r="B42" s="98"/>
      <c r="C42" s="97" t="str">
        <f>IFERROR(VLOOKUP($B42,'1.Data Part I'!$H$14:$T$114,2,0),"")</f>
        <v/>
      </c>
      <c r="D42" s="97" t="str">
        <f>IFERROR(VLOOKUP($B42,'1.Data Part I'!$H$14:$T$114,3,0),"")</f>
        <v/>
      </c>
      <c r="E42" s="97" t="str">
        <f>IFERROR(VLOOKUP($B42,'1.Data Part I'!$H$14:$T$114,4,0),"")</f>
        <v/>
      </c>
      <c r="F42" s="97" t="str">
        <f>IFERROR(VLOOKUP($B42,'1.Data Part I'!$H$14:$T$114,5,0),"")</f>
        <v/>
      </c>
      <c r="G42" s="97" t="str">
        <f>IFERROR(VLOOKUP($B42,'1.Data Part I'!$H$14:$T$114,6,0),"")</f>
        <v/>
      </c>
      <c r="H42" s="112" t="str">
        <f>IFERROR(VLOOKUP($B42,'1.Data Part I'!$H$14:$T$114,7,0),"")</f>
        <v/>
      </c>
      <c r="I42" s="100" t="str">
        <f>IFERROR(VLOOKUP($B42,'1.Data Part I'!$H$14:$T$114,8,0),"")</f>
        <v/>
      </c>
      <c r="J42" s="100" t="str">
        <f>IFERROR(VLOOKUP($B42,'1.Data Part I'!$H$14:$T$114,9,0),"")</f>
        <v/>
      </c>
      <c r="K42" s="111" t="str">
        <f>IFERROR(VLOOKUP($B42,'1.Data Part I'!$H$14:$T$114,10,0),"")</f>
        <v/>
      </c>
      <c r="L42" s="100" t="str">
        <f>IFERROR(VLOOKUP($B42,'1.Data Part I'!$H$14:$T$114,11,0),"")</f>
        <v/>
      </c>
      <c r="M42" s="111" t="str">
        <f>IFERROR(VLOOKUP($B42,'1.Data Part I'!$H$14:$T$114,12,0),"")</f>
        <v/>
      </c>
      <c r="N42" s="128" t="str">
        <f>IFERROR(VLOOKUP($B42,'1.Data Part I'!$H$14:$T$114,13,0),"")</f>
        <v/>
      </c>
      <c r="O42" s="107"/>
      <c r="P42" s="109"/>
      <c r="Q42" s="108" t="str">
        <f t="shared" si="0"/>
        <v/>
      </c>
    </row>
    <row r="43" spans="2:17" x14ac:dyDescent="0.25">
      <c r="B43" s="98"/>
      <c r="C43" s="97" t="str">
        <f>IFERROR(VLOOKUP($B43,'1.Data Part I'!$H$14:$T$114,2,0),"")</f>
        <v/>
      </c>
      <c r="D43" s="97" t="str">
        <f>IFERROR(VLOOKUP($B43,'1.Data Part I'!$H$14:$T$114,3,0),"")</f>
        <v/>
      </c>
      <c r="E43" s="97" t="str">
        <f>IFERROR(VLOOKUP($B43,'1.Data Part I'!$H$14:$T$114,4,0),"")</f>
        <v/>
      </c>
      <c r="F43" s="97" t="str">
        <f>IFERROR(VLOOKUP($B43,'1.Data Part I'!$H$14:$T$114,5,0),"")</f>
        <v/>
      </c>
      <c r="G43" s="97" t="str">
        <f>IFERROR(VLOOKUP($B43,'1.Data Part I'!$H$14:$T$114,6,0),"")</f>
        <v/>
      </c>
      <c r="H43" s="112" t="str">
        <f>IFERROR(VLOOKUP($B43,'1.Data Part I'!$H$14:$T$114,7,0),"")</f>
        <v/>
      </c>
      <c r="I43" s="100" t="str">
        <f>IFERROR(VLOOKUP($B43,'1.Data Part I'!$H$14:$T$114,8,0),"")</f>
        <v/>
      </c>
      <c r="J43" s="100" t="str">
        <f>IFERROR(VLOOKUP($B43,'1.Data Part I'!$H$14:$T$114,9,0),"")</f>
        <v/>
      </c>
      <c r="K43" s="111" t="str">
        <f>IFERROR(VLOOKUP($B43,'1.Data Part I'!$H$14:$T$114,10,0),"")</f>
        <v/>
      </c>
      <c r="L43" s="100" t="str">
        <f>IFERROR(VLOOKUP($B43,'1.Data Part I'!$H$14:$T$114,11,0),"")</f>
        <v/>
      </c>
      <c r="M43" s="111" t="str">
        <f>IFERROR(VLOOKUP($B43,'1.Data Part I'!$H$14:$T$114,12,0),"")</f>
        <v/>
      </c>
      <c r="N43" s="128" t="str">
        <f>IFERROR(VLOOKUP($B43,'1.Data Part I'!$H$14:$T$114,13,0),"")</f>
        <v/>
      </c>
      <c r="O43" s="107"/>
      <c r="P43" s="109"/>
      <c r="Q43" s="108" t="str">
        <f t="shared" si="0"/>
        <v/>
      </c>
    </row>
    <row r="44" spans="2:17" x14ac:dyDescent="0.25">
      <c r="B44" s="98"/>
      <c r="C44" s="97" t="str">
        <f>IFERROR(VLOOKUP($B44,'1.Data Part I'!$H$14:$T$114,2,0),"")</f>
        <v/>
      </c>
      <c r="D44" s="97" t="str">
        <f>IFERROR(VLOOKUP($B44,'1.Data Part I'!$H$14:$T$114,3,0),"")</f>
        <v/>
      </c>
      <c r="E44" s="97" t="str">
        <f>IFERROR(VLOOKUP($B44,'1.Data Part I'!$H$14:$T$114,4,0),"")</f>
        <v/>
      </c>
      <c r="F44" s="97" t="str">
        <f>IFERROR(VLOOKUP($B44,'1.Data Part I'!$H$14:$T$114,5,0),"")</f>
        <v/>
      </c>
      <c r="G44" s="97" t="str">
        <f>IFERROR(VLOOKUP($B44,'1.Data Part I'!$H$14:$T$114,6,0),"")</f>
        <v/>
      </c>
      <c r="H44" s="112" t="str">
        <f>IFERROR(VLOOKUP($B44,'1.Data Part I'!$H$14:$T$114,7,0),"")</f>
        <v/>
      </c>
      <c r="I44" s="100" t="str">
        <f>IFERROR(VLOOKUP($B44,'1.Data Part I'!$H$14:$T$114,8,0),"")</f>
        <v/>
      </c>
      <c r="J44" s="100" t="str">
        <f>IFERROR(VLOOKUP($B44,'1.Data Part I'!$H$14:$T$114,9,0),"")</f>
        <v/>
      </c>
      <c r="K44" s="111" t="str">
        <f>IFERROR(VLOOKUP($B44,'1.Data Part I'!$H$14:$T$114,10,0),"")</f>
        <v/>
      </c>
      <c r="L44" s="100" t="str">
        <f>IFERROR(VLOOKUP($B44,'1.Data Part I'!$H$14:$T$114,11,0),"")</f>
        <v/>
      </c>
      <c r="M44" s="111" t="str">
        <f>IFERROR(VLOOKUP($B44,'1.Data Part I'!$H$14:$T$114,12,0),"")</f>
        <v/>
      </c>
      <c r="N44" s="128" t="str">
        <f>IFERROR(VLOOKUP($B44,'1.Data Part I'!$H$14:$T$114,13,0),"")</f>
        <v/>
      </c>
      <c r="O44" s="107"/>
      <c r="P44" s="109"/>
      <c r="Q44" s="108" t="str">
        <f t="shared" si="0"/>
        <v/>
      </c>
    </row>
    <row r="45" spans="2:17" x14ac:dyDescent="0.25">
      <c r="B45" s="98"/>
      <c r="C45" s="97" t="str">
        <f>IFERROR(VLOOKUP($B45,'1.Data Part I'!$H$14:$T$114,2,0),"")</f>
        <v/>
      </c>
      <c r="D45" s="97" t="str">
        <f>IFERROR(VLOOKUP($B45,'1.Data Part I'!$H$14:$T$114,3,0),"")</f>
        <v/>
      </c>
      <c r="E45" s="97" t="str">
        <f>IFERROR(VLOOKUP($B45,'1.Data Part I'!$H$14:$T$114,4,0),"")</f>
        <v/>
      </c>
      <c r="F45" s="97" t="str">
        <f>IFERROR(VLOOKUP($B45,'1.Data Part I'!$H$14:$T$114,5,0),"")</f>
        <v/>
      </c>
      <c r="G45" s="97" t="str">
        <f>IFERROR(VLOOKUP($B45,'1.Data Part I'!$H$14:$T$114,6,0),"")</f>
        <v/>
      </c>
      <c r="H45" s="112" t="str">
        <f>IFERROR(VLOOKUP($B45,'1.Data Part I'!$H$14:$T$114,7,0),"")</f>
        <v/>
      </c>
      <c r="I45" s="100" t="str">
        <f>IFERROR(VLOOKUP($B45,'1.Data Part I'!$H$14:$T$114,8,0),"")</f>
        <v/>
      </c>
      <c r="J45" s="100" t="str">
        <f>IFERROR(VLOOKUP($B45,'1.Data Part I'!$H$14:$T$114,9,0),"")</f>
        <v/>
      </c>
      <c r="K45" s="111" t="str">
        <f>IFERROR(VLOOKUP($B45,'1.Data Part I'!$H$14:$T$114,10,0),"")</f>
        <v/>
      </c>
      <c r="L45" s="100" t="str">
        <f>IFERROR(VLOOKUP($B45,'1.Data Part I'!$H$14:$T$114,11,0),"")</f>
        <v/>
      </c>
      <c r="M45" s="111" t="str">
        <f>IFERROR(VLOOKUP($B45,'1.Data Part I'!$H$14:$T$114,12,0),"")</f>
        <v/>
      </c>
      <c r="N45" s="128" t="str">
        <f>IFERROR(VLOOKUP($B45,'1.Data Part I'!$H$14:$T$114,13,0),"")</f>
        <v/>
      </c>
      <c r="O45" s="107"/>
      <c r="P45" s="109"/>
      <c r="Q45" s="108" t="str">
        <f t="shared" si="0"/>
        <v/>
      </c>
    </row>
    <row r="46" spans="2:17" x14ac:dyDescent="0.25">
      <c r="B46" s="98"/>
      <c r="C46" s="97" t="str">
        <f>IFERROR(VLOOKUP($B46,'1.Data Part I'!$H$14:$T$114,2,0),"")</f>
        <v/>
      </c>
      <c r="D46" s="97" t="str">
        <f>IFERROR(VLOOKUP($B46,'1.Data Part I'!$H$14:$T$114,3,0),"")</f>
        <v/>
      </c>
      <c r="E46" s="97" t="str">
        <f>IFERROR(VLOOKUP($B46,'1.Data Part I'!$H$14:$T$114,4,0),"")</f>
        <v/>
      </c>
      <c r="F46" s="97" t="str">
        <f>IFERROR(VLOOKUP($B46,'1.Data Part I'!$H$14:$T$114,5,0),"")</f>
        <v/>
      </c>
      <c r="G46" s="97" t="str">
        <f>IFERROR(VLOOKUP($B46,'1.Data Part I'!$H$14:$T$114,6,0),"")</f>
        <v/>
      </c>
      <c r="H46" s="112" t="str">
        <f>IFERROR(VLOOKUP($B46,'1.Data Part I'!$H$14:$T$114,7,0),"")</f>
        <v/>
      </c>
      <c r="I46" s="100" t="str">
        <f>IFERROR(VLOOKUP($B46,'1.Data Part I'!$H$14:$T$114,8,0),"")</f>
        <v/>
      </c>
      <c r="J46" s="100" t="str">
        <f>IFERROR(VLOOKUP($B46,'1.Data Part I'!$H$14:$T$114,9,0),"")</f>
        <v/>
      </c>
      <c r="K46" s="111" t="str">
        <f>IFERROR(VLOOKUP($B46,'1.Data Part I'!$H$14:$T$114,10,0),"")</f>
        <v/>
      </c>
      <c r="L46" s="100" t="str">
        <f>IFERROR(VLOOKUP($B46,'1.Data Part I'!$H$14:$T$114,11,0),"")</f>
        <v/>
      </c>
      <c r="M46" s="111" t="str">
        <f>IFERROR(VLOOKUP($B46,'1.Data Part I'!$H$14:$T$114,12,0),"")</f>
        <v/>
      </c>
      <c r="N46" s="128" t="str">
        <f>IFERROR(VLOOKUP($B46,'1.Data Part I'!$H$14:$T$114,13,0),"")</f>
        <v/>
      </c>
      <c r="O46" s="107"/>
      <c r="P46" s="109"/>
      <c r="Q46" s="108" t="str">
        <f t="shared" si="0"/>
        <v/>
      </c>
    </row>
    <row r="47" spans="2:17" x14ac:dyDescent="0.25">
      <c r="B47" s="98"/>
      <c r="C47" s="97" t="str">
        <f>IFERROR(VLOOKUP($B47,'1.Data Part I'!$H$14:$T$114,2,0),"")</f>
        <v/>
      </c>
      <c r="D47" s="97" t="str">
        <f>IFERROR(VLOOKUP($B47,'1.Data Part I'!$H$14:$T$114,3,0),"")</f>
        <v/>
      </c>
      <c r="E47" s="97" t="str">
        <f>IFERROR(VLOOKUP($B47,'1.Data Part I'!$H$14:$T$114,4,0),"")</f>
        <v/>
      </c>
      <c r="F47" s="97" t="str">
        <f>IFERROR(VLOOKUP($B47,'1.Data Part I'!$H$14:$T$114,5,0),"")</f>
        <v/>
      </c>
      <c r="G47" s="97" t="str">
        <f>IFERROR(VLOOKUP($B47,'1.Data Part I'!$H$14:$T$114,6,0),"")</f>
        <v/>
      </c>
      <c r="H47" s="112" t="str">
        <f>IFERROR(VLOOKUP($B47,'1.Data Part I'!$H$14:$T$114,7,0),"")</f>
        <v/>
      </c>
      <c r="I47" s="100" t="str">
        <f>IFERROR(VLOOKUP($B47,'1.Data Part I'!$H$14:$T$114,8,0),"")</f>
        <v/>
      </c>
      <c r="J47" s="100" t="str">
        <f>IFERROR(VLOOKUP($B47,'1.Data Part I'!$H$14:$T$114,9,0),"")</f>
        <v/>
      </c>
      <c r="K47" s="111" t="str">
        <f>IFERROR(VLOOKUP($B47,'1.Data Part I'!$H$14:$T$114,10,0),"")</f>
        <v/>
      </c>
      <c r="L47" s="100" t="str">
        <f>IFERROR(VLOOKUP($B47,'1.Data Part I'!$H$14:$T$114,11,0),"")</f>
        <v/>
      </c>
      <c r="M47" s="111" t="str">
        <f>IFERROR(VLOOKUP($B47,'1.Data Part I'!$H$14:$T$114,12,0),"")</f>
        <v/>
      </c>
      <c r="N47" s="128" t="str">
        <f>IFERROR(VLOOKUP($B47,'1.Data Part I'!$H$14:$T$114,13,0),"")</f>
        <v/>
      </c>
      <c r="O47" s="107"/>
      <c r="P47" s="109"/>
      <c r="Q47" s="108" t="str">
        <f t="shared" si="0"/>
        <v/>
      </c>
    </row>
    <row r="48" spans="2:17" x14ac:dyDescent="0.25">
      <c r="B48" s="98"/>
      <c r="C48" s="97" t="str">
        <f>IFERROR(VLOOKUP($B48,'1.Data Part I'!$H$14:$T$114,2,0),"")</f>
        <v/>
      </c>
      <c r="D48" s="97" t="str">
        <f>IFERROR(VLOOKUP($B48,'1.Data Part I'!$H$14:$T$114,3,0),"")</f>
        <v/>
      </c>
      <c r="E48" s="97" t="str">
        <f>IFERROR(VLOOKUP($B48,'1.Data Part I'!$H$14:$T$114,4,0),"")</f>
        <v/>
      </c>
      <c r="F48" s="97" t="str">
        <f>IFERROR(VLOOKUP($B48,'1.Data Part I'!$H$14:$T$114,5,0),"")</f>
        <v/>
      </c>
      <c r="G48" s="97" t="str">
        <f>IFERROR(VLOOKUP($B48,'1.Data Part I'!$H$14:$T$114,6,0),"")</f>
        <v/>
      </c>
      <c r="H48" s="112" t="str">
        <f>IFERROR(VLOOKUP($B48,'1.Data Part I'!$H$14:$T$114,7,0),"")</f>
        <v/>
      </c>
      <c r="I48" s="100" t="str">
        <f>IFERROR(VLOOKUP($B48,'1.Data Part I'!$H$14:$T$114,8,0),"")</f>
        <v/>
      </c>
      <c r="J48" s="100" t="str">
        <f>IFERROR(VLOOKUP($B48,'1.Data Part I'!$H$14:$T$114,9,0),"")</f>
        <v/>
      </c>
      <c r="K48" s="111" t="str">
        <f>IFERROR(VLOOKUP($B48,'1.Data Part I'!$H$14:$T$114,10,0),"")</f>
        <v/>
      </c>
      <c r="L48" s="100" t="str">
        <f>IFERROR(VLOOKUP($B48,'1.Data Part I'!$H$14:$T$114,11,0),"")</f>
        <v/>
      </c>
      <c r="M48" s="111" t="str">
        <f>IFERROR(VLOOKUP($B48,'1.Data Part I'!$H$14:$T$114,12,0),"")</f>
        <v/>
      </c>
      <c r="N48" s="128" t="str">
        <f>IFERROR(VLOOKUP($B48,'1.Data Part I'!$H$14:$T$114,13,0),"")</f>
        <v/>
      </c>
      <c r="O48" s="107"/>
      <c r="P48" s="109"/>
      <c r="Q48" s="108" t="str">
        <f t="shared" si="0"/>
        <v/>
      </c>
    </row>
    <row r="49" spans="2:17" x14ac:dyDescent="0.25">
      <c r="B49" s="98"/>
      <c r="C49" s="97" t="str">
        <f>IFERROR(VLOOKUP($B49,'1.Data Part I'!$H$14:$T$114,2,0),"")</f>
        <v/>
      </c>
      <c r="D49" s="97" t="str">
        <f>IFERROR(VLOOKUP($B49,'1.Data Part I'!$H$14:$T$114,3,0),"")</f>
        <v/>
      </c>
      <c r="E49" s="97" t="str">
        <f>IFERROR(VLOOKUP($B49,'1.Data Part I'!$H$14:$T$114,4,0),"")</f>
        <v/>
      </c>
      <c r="F49" s="97" t="str">
        <f>IFERROR(VLOOKUP($B49,'1.Data Part I'!$H$14:$T$114,5,0),"")</f>
        <v/>
      </c>
      <c r="G49" s="97" t="str">
        <f>IFERROR(VLOOKUP($B49,'1.Data Part I'!$H$14:$T$114,6,0),"")</f>
        <v/>
      </c>
      <c r="H49" s="112" t="str">
        <f>IFERROR(VLOOKUP($B49,'1.Data Part I'!$H$14:$T$114,7,0),"")</f>
        <v/>
      </c>
      <c r="I49" s="100" t="str">
        <f>IFERROR(VLOOKUP($B49,'1.Data Part I'!$H$14:$T$114,8,0),"")</f>
        <v/>
      </c>
      <c r="J49" s="100" t="str">
        <f>IFERROR(VLOOKUP($B49,'1.Data Part I'!$H$14:$T$114,9,0),"")</f>
        <v/>
      </c>
      <c r="K49" s="111" t="str">
        <f>IFERROR(VLOOKUP($B49,'1.Data Part I'!$H$14:$T$114,10,0),"")</f>
        <v/>
      </c>
      <c r="L49" s="100" t="str">
        <f>IFERROR(VLOOKUP($B49,'1.Data Part I'!$H$14:$T$114,11,0),"")</f>
        <v/>
      </c>
      <c r="M49" s="111" t="str">
        <f>IFERROR(VLOOKUP($B49,'1.Data Part I'!$H$14:$T$114,12,0),"")</f>
        <v/>
      </c>
      <c r="N49" s="128" t="str">
        <f>IFERROR(VLOOKUP($B49,'1.Data Part I'!$H$14:$T$114,13,0),"")</f>
        <v/>
      </c>
      <c r="O49" s="107"/>
      <c r="P49" s="109"/>
      <c r="Q49" s="108" t="str">
        <f t="shared" si="0"/>
        <v/>
      </c>
    </row>
    <row r="50" spans="2:17" x14ac:dyDescent="0.25">
      <c r="B50" s="98"/>
      <c r="C50" s="97" t="str">
        <f>IFERROR(VLOOKUP($B50,'1.Data Part I'!$H$14:$T$114,2,0),"")</f>
        <v/>
      </c>
      <c r="D50" s="97" t="str">
        <f>IFERROR(VLOOKUP($B50,'1.Data Part I'!$H$14:$T$114,3,0),"")</f>
        <v/>
      </c>
      <c r="E50" s="97" t="str">
        <f>IFERROR(VLOOKUP($B50,'1.Data Part I'!$H$14:$T$114,4,0),"")</f>
        <v/>
      </c>
      <c r="F50" s="97" t="str">
        <f>IFERROR(VLOOKUP($B50,'1.Data Part I'!$H$14:$T$114,5,0),"")</f>
        <v/>
      </c>
      <c r="G50" s="97" t="str">
        <f>IFERROR(VLOOKUP($B50,'1.Data Part I'!$H$14:$T$114,6,0),"")</f>
        <v/>
      </c>
      <c r="H50" s="112" t="str">
        <f>IFERROR(VLOOKUP($B50,'1.Data Part I'!$H$14:$T$114,7,0),"")</f>
        <v/>
      </c>
      <c r="I50" s="100" t="str">
        <f>IFERROR(VLOOKUP($B50,'1.Data Part I'!$H$14:$T$114,8,0),"")</f>
        <v/>
      </c>
      <c r="J50" s="100" t="str">
        <f>IFERROR(VLOOKUP($B50,'1.Data Part I'!$H$14:$T$114,9,0),"")</f>
        <v/>
      </c>
      <c r="K50" s="111" t="str">
        <f>IFERROR(VLOOKUP($B50,'1.Data Part I'!$H$14:$T$114,10,0),"")</f>
        <v/>
      </c>
      <c r="L50" s="100" t="str">
        <f>IFERROR(VLOOKUP($B50,'1.Data Part I'!$H$14:$T$114,11,0),"")</f>
        <v/>
      </c>
      <c r="M50" s="111" t="str">
        <f>IFERROR(VLOOKUP($B50,'1.Data Part I'!$H$14:$T$114,12,0),"")</f>
        <v/>
      </c>
      <c r="N50" s="128" t="str">
        <f>IFERROR(VLOOKUP($B50,'1.Data Part I'!$H$14:$T$114,13,0),"")</f>
        <v/>
      </c>
      <c r="O50" s="107"/>
      <c r="P50" s="109"/>
      <c r="Q50" s="108" t="str">
        <f t="shared" si="0"/>
        <v/>
      </c>
    </row>
    <row r="51" spans="2:17" x14ac:dyDescent="0.25">
      <c r="B51" s="98"/>
      <c r="C51" s="97" t="str">
        <f>IFERROR(VLOOKUP($B51,'1.Data Part I'!$H$14:$T$114,2,0),"")</f>
        <v/>
      </c>
      <c r="D51" s="97" t="str">
        <f>IFERROR(VLOOKUP($B51,'1.Data Part I'!$H$14:$T$114,3,0),"")</f>
        <v/>
      </c>
      <c r="E51" s="97" t="str">
        <f>IFERROR(VLOOKUP($B51,'1.Data Part I'!$H$14:$T$114,4,0),"")</f>
        <v/>
      </c>
      <c r="F51" s="97" t="str">
        <f>IFERROR(VLOOKUP($B51,'1.Data Part I'!$H$14:$T$114,5,0),"")</f>
        <v/>
      </c>
      <c r="G51" s="97" t="str">
        <f>IFERROR(VLOOKUP($B51,'1.Data Part I'!$H$14:$T$114,6,0),"")</f>
        <v/>
      </c>
      <c r="H51" s="112" t="str">
        <f>IFERROR(VLOOKUP($B51,'1.Data Part I'!$H$14:$T$114,7,0),"")</f>
        <v/>
      </c>
      <c r="I51" s="100" t="str">
        <f>IFERROR(VLOOKUP($B51,'1.Data Part I'!$H$14:$T$114,8,0),"")</f>
        <v/>
      </c>
      <c r="J51" s="100" t="str">
        <f>IFERROR(VLOOKUP($B51,'1.Data Part I'!$H$14:$T$114,9,0),"")</f>
        <v/>
      </c>
      <c r="K51" s="111" t="str">
        <f>IFERROR(VLOOKUP($B51,'1.Data Part I'!$H$14:$T$114,10,0),"")</f>
        <v/>
      </c>
      <c r="L51" s="100" t="str">
        <f>IFERROR(VLOOKUP($B51,'1.Data Part I'!$H$14:$T$114,11,0),"")</f>
        <v/>
      </c>
      <c r="M51" s="111" t="str">
        <f>IFERROR(VLOOKUP($B51,'1.Data Part I'!$H$14:$T$114,12,0),"")</f>
        <v/>
      </c>
      <c r="N51" s="128" t="str">
        <f>IFERROR(VLOOKUP($B51,'1.Data Part I'!$H$14:$T$114,13,0),"")</f>
        <v/>
      </c>
      <c r="O51" s="107"/>
      <c r="P51" s="109"/>
      <c r="Q51" s="108" t="str">
        <f t="shared" si="0"/>
        <v/>
      </c>
    </row>
    <row r="52" spans="2:17" x14ac:dyDescent="0.25">
      <c r="B52" s="98"/>
      <c r="C52" s="97" t="str">
        <f>IFERROR(VLOOKUP($B52,'1.Data Part I'!$H$14:$T$114,2,0),"")</f>
        <v/>
      </c>
      <c r="D52" s="97" t="str">
        <f>IFERROR(VLOOKUP($B52,'1.Data Part I'!$H$14:$T$114,3,0),"")</f>
        <v/>
      </c>
      <c r="E52" s="97" t="str">
        <f>IFERROR(VLOOKUP($B52,'1.Data Part I'!$H$14:$T$114,4,0),"")</f>
        <v/>
      </c>
      <c r="F52" s="97" t="str">
        <f>IFERROR(VLOOKUP($B52,'1.Data Part I'!$H$14:$T$114,5,0),"")</f>
        <v/>
      </c>
      <c r="G52" s="97" t="str">
        <f>IFERROR(VLOOKUP($B52,'1.Data Part I'!$H$14:$T$114,6,0),"")</f>
        <v/>
      </c>
      <c r="H52" s="112" t="str">
        <f>IFERROR(VLOOKUP($B52,'1.Data Part I'!$H$14:$T$114,7,0),"")</f>
        <v/>
      </c>
      <c r="I52" s="100" t="str">
        <f>IFERROR(VLOOKUP($B52,'1.Data Part I'!$H$14:$T$114,8,0),"")</f>
        <v/>
      </c>
      <c r="J52" s="100" t="str">
        <f>IFERROR(VLOOKUP($B52,'1.Data Part I'!$H$14:$T$114,9,0),"")</f>
        <v/>
      </c>
      <c r="K52" s="111" t="str">
        <f>IFERROR(VLOOKUP($B52,'1.Data Part I'!$H$14:$T$114,10,0),"")</f>
        <v/>
      </c>
      <c r="L52" s="100" t="str">
        <f>IFERROR(VLOOKUP($B52,'1.Data Part I'!$H$14:$T$114,11,0),"")</f>
        <v/>
      </c>
      <c r="M52" s="111" t="str">
        <f>IFERROR(VLOOKUP($B52,'1.Data Part I'!$H$14:$T$114,12,0),"")</f>
        <v/>
      </c>
      <c r="N52" s="128" t="str">
        <f>IFERROR(VLOOKUP($B52,'1.Data Part I'!$H$14:$T$114,13,0),"")</f>
        <v/>
      </c>
      <c r="O52" s="107"/>
      <c r="P52" s="109"/>
      <c r="Q52" s="108" t="str">
        <f t="shared" si="0"/>
        <v/>
      </c>
    </row>
    <row r="53" spans="2:17" x14ac:dyDescent="0.25">
      <c r="B53" s="98"/>
      <c r="C53" s="97" t="str">
        <f>IFERROR(VLOOKUP($B53,'1.Data Part I'!$H$14:$T$114,2,0),"")</f>
        <v/>
      </c>
      <c r="D53" s="97" t="str">
        <f>IFERROR(VLOOKUP($B53,'1.Data Part I'!$H$14:$T$114,3,0),"")</f>
        <v/>
      </c>
      <c r="E53" s="97" t="str">
        <f>IFERROR(VLOOKUP($B53,'1.Data Part I'!$H$14:$T$114,4,0),"")</f>
        <v/>
      </c>
      <c r="F53" s="97" t="str">
        <f>IFERROR(VLOOKUP($B53,'1.Data Part I'!$H$14:$T$114,5,0),"")</f>
        <v/>
      </c>
      <c r="G53" s="97" t="str">
        <f>IFERROR(VLOOKUP($B53,'1.Data Part I'!$H$14:$T$114,6,0),"")</f>
        <v/>
      </c>
      <c r="H53" s="112" t="str">
        <f>IFERROR(VLOOKUP($B53,'1.Data Part I'!$H$14:$T$114,7,0),"")</f>
        <v/>
      </c>
      <c r="I53" s="100" t="str">
        <f>IFERROR(VLOOKUP($B53,'1.Data Part I'!$H$14:$T$114,8,0),"")</f>
        <v/>
      </c>
      <c r="J53" s="100" t="str">
        <f>IFERROR(VLOOKUP($B53,'1.Data Part I'!$H$14:$T$114,9,0),"")</f>
        <v/>
      </c>
      <c r="K53" s="111" t="str">
        <f>IFERROR(VLOOKUP($B53,'1.Data Part I'!$H$14:$T$114,10,0),"")</f>
        <v/>
      </c>
      <c r="L53" s="100" t="str">
        <f>IFERROR(VLOOKUP($B53,'1.Data Part I'!$H$14:$T$114,11,0),"")</f>
        <v/>
      </c>
      <c r="M53" s="111" t="str">
        <f>IFERROR(VLOOKUP($B53,'1.Data Part I'!$H$14:$T$114,12,0),"")</f>
        <v/>
      </c>
      <c r="N53" s="128" t="str">
        <f>IFERROR(VLOOKUP($B53,'1.Data Part I'!$H$14:$T$114,13,0),"")</f>
        <v/>
      </c>
      <c r="O53" s="107"/>
      <c r="P53" s="109"/>
      <c r="Q53" s="108" t="str">
        <f t="shared" si="0"/>
        <v/>
      </c>
    </row>
    <row r="54" spans="2:17" x14ac:dyDescent="0.25">
      <c r="B54" s="98"/>
      <c r="C54" s="97" t="str">
        <f>IFERROR(VLOOKUP($B54,'1.Data Part I'!$H$14:$T$114,2,0),"")</f>
        <v/>
      </c>
      <c r="D54" s="97" t="str">
        <f>IFERROR(VLOOKUP($B54,'1.Data Part I'!$H$14:$T$114,3,0),"")</f>
        <v/>
      </c>
      <c r="E54" s="97" t="str">
        <f>IFERROR(VLOOKUP($B54,'1.Data Part I'!$H$14:$T$114,4,0),"")</f>
        <v/>
      </c>
      <c r="F54" s="97" t="str">
        <f>IFERROR(VLOOKUP($B54,'1.Data Part I'!$H$14:$T$114,5,0),"")</f>
        <v/>
      </c>
      <c r="G54" s="97" t="str">
        <f>IFERROR(VLOOKUP($B54,'1.Data Part I'!$H$14:$T$114,6,0),"")</f>
        <v/>
      </c>
      <c r="H54" s="112" t="str">
        <f>IFERROR(VLOOKUP($B54,'1.Data Part I'!$H$14:$T$114,7,0),"")</f>
        <v/>
      </c>
      <c r="I54" s="100" t="str">
        <f>IFERROR(VLOOKUP($B54,'1.Data Part I'!$H$14:$T$114,8,0),"")</f>
        <v/>
      </c>
      <c r="J54" s="100" t="str">
        <f>IFERROR(VLOOKUP($B54,'1.Data Part I'!$H$14:$T$114,9,0),"")</f>
        <v/>
      </c>
      <c r="K54" s="111" t="str">
        <f>IFERROR(VLOOKUP($B54,'1.Data Part I'!$H$14:$T$114,10,0),"")</f>
        <v/>
      </c>
      <c r="L54" s="100" t="str">
        <f>IFERROR(VLOOKUP($B54,'1.Data Part I'!$H$14:$T$114,11,0),"")</f>
        <v/>
      </c>
      <c r="M54" s="111" t="str">
        <f>IFERROR(VLOOKUP($B54,'1.Data Part I'!$H$14:$T$114,12,0),"")</f>
        <v/>
      </c>
      <c r="N54" s="128" t="str">
        <f>IFERROR(VLOOKUP($B54,'1.Data Part I'!$H$14:$T$114,13,0),"")</f>
        <v/>
      </c>
      <c r="O54" s="107"/>
      <c r="P54" s="109"/>
      <c r="Q54" s="108" t="str">
        <f t="shared" si="0"/>
        <v/>
      </c>
    </row>
    <row r="55" spans="2:17" x14ac:dyDescent="0.25">
      <c r="B55" s="98"/>
      <c r="C55" s="97" t="str">
        <f>IFERROR(VLOOKUP($B55,'1.Data Part I'!$H$14:$T$114,2,0),"")</f>
        <v/>
      </c>
      <c r="D55" s="97" t="str">
        <f>IFERROR(VLOOKUP($B55,'1.Data Part I'!$H$14:$T$114,3,0),"")</f>
        <v/>
      </c>
      <c r="E55" s="97" t="str">
        <f>IFERROR(VLOOKUP($B55,'1.Data Part I'!$H$14:$T$114,4,0),"")</f>
        <v/>
      </c>
      <c r="F55" s="97" t="str">
        <f>IFERROR(VLOOKUP($B55,'1.Data Part I'!$H$14:$T$114,5,0),"")</f>
        <v/>
      </c>
      <c r="G55" s="97" t="str">
        <f>IFERROR(VLOOKUP($B55,'1.Data Part I'!$H$14:$T$114,6,0),"")</f>
        <v/>
      </c>
      <c r="H55" s="112" t="str">
        <f>IFERROR(VLOOKUP($B55,'1.Data Part I'!$H$14:$T$114,7,0),"")</f>
        <v/>
      </c>
      <c r="I55" s="100" t="str">
        <f>IFERROR(VLOOKUP($B55,'1.Data Part I'!$H$14:$T$114,8,0),"")</f>
        <v/>
      </c>
      <c r="J55" s="100" t="str">
        <f>IFERROR(VLOOKUP($B55,'1.Data Part I'!$H$14:$T$114,9,0),"")</f>
        <v/>
      </c>
      <c r="K55" s="111" t="str">
        <f>IFERROR(VLOOKUP($B55,'1.Data Part I'!$H$14:$T$114,10,0),"")</f>
        <v/>
      </c>
      <c r="L55" s="100" t="str">
        <f>IFERROR(VLOOKUP($B55,'1.Data Part I'!$H$14:$T$114,11,0),"")</f>
        <v/>
      </c>
      <c r="M55" s="111" t="str">
        <f>IFERROR(VLOOKUP($B55,'1.Data Part I'!$H$14:$T$114,12,0),"")</f>
        <v/>
      </c>
      <c r="N55" s="128" t="str">
        <f>IFERROR(VLOOKUP($B55,'1.Data Part I'!$H$14:$T$114,13,0),"")</f>
        <v/>
      </c>
      <c r="O55" s="107"/>
      <c r="P55" s="109"/>
      <c r="Q55" s="108" t="str">
        <f t="shared" si="0"/>
        <v/>
      </c>
    </row>
    <row r="56" spans="2:17" x14ac:dyDescent="0.25">
      <c r="B56" s="98"/>
      <c r="C56" s="97" t="str">
        <f>IFERROR(VLOOKUP($B56,'1.Data Part I'!$H$14:$T$114,2,0),"")</f>
        <v/>
      </c>
      <c r="D56" s="97" t="str">
        <f>IFERROR(VLOOKUP($B56,'1.Data Part I'!$H$14:$T$114,3,0),"")</f>
        <v/>
      </c>
      <c r="E56" s="97" t="str">
        <f>IFERROR(VLOOKUP($B56,'1.Data Part I'!$H$14:$T$114,4,0),"")</f>
        <v/>
      </c>
      <c r="F56" s="97" t="str">
        <f>IFERROR(VLOOKUP($B56,'1.Data Part I'!$H$14:$T$114,5,0),"")</f>
        <v/>
      </c>
      <c r="G56" s="97" t="str">
        <f>IFERROR(VLOOKUP($B56,'1.Data Part I'!$H$14:$T$114,6,0),"")</f>
        <v/>
      </c>
      <c r="H56" s="112" t="str">
        <f>IFERROR(VLOOKUP($B56,'1.Data Part I'!$H$14:$T$114,7,0),"")</f>
        <v/>
      </c>
      <c r="I56" s="100" t="str">
        <f>IFERROR(VLOOKUP($B56,'1.Data Part I'!$H$14:$T$114,8,0),"")</f>
        <v/>
      </c>
      <c r="J56" s="100" t="str">
        <f>IFERROR(VLOOKUP($B56,'1.Data Part I'!$H$14:$T$114,9,0),"")</f>
        <v/>
      </c>
      <c r="K56" s="111" t="str">
        <f>IFERROR(VLOOKUP($B56,'1.Data Part I'!$H$14:$T$114,10,0),"")</f>
        <v/>
      </c>
      <c r="L56" s="100" t="str">
        <f>IFERROR(VLOOKUP($B56,'1.Data Part I'!$H$14:$T$114,11,0),"")</f>
        <v/>
      </c>
      <c r="M56" s="111" t="str">
        <f>IFERROR(VLOOKUP($B56,'1.Data Part I'!$H$14:$T$114,12,0),"")</f>
        <v/>
      </c>
      <c r="N56" s="128" t="str">
        <f>IFERROR(VLOOKUP($B56,'1.Data Part I'!$H$14:$T$114,13,0),"")</f>
        <v/>
      </c>
      <c r="O56" s="107"/>
      <c r="P56" s="109"/>
      <c r="Q56" s="108" t="str">
        <f t="shared" si="0"/>
        <v/>
      </c>
    </row>
    <row r="57" spans="2:17" x14ac:dyDescent="0.25">
      <c r="B57" s="98"/>
      <c r="C57" s="97" t="str">
        <f>IFERROR(VLOOKUP($B57,'1.Data Part I'!$H$14:$T$114,2,0),"")</f>
        <v/>
      </c>
      <c r="D57" s="97" t="str">
        <f>IFERROR(VLOOKUP($B57,'1.Data Part I'!$H$14:$T$114,3,0),"")</f>
        <v/>
      </c>
      <c r="E57" s="97" t="str">
        <f>IFERROR(VLOOKUP($B57,'1.Data Part I'!$H$14:$T$114,4,0),"")</f>
        <v/>
      </c>
      <c r="F57" s="97" t="str">
        <f>IFERROR(VLOOKUP($B57,'1.Data Part I'!$H$14:$T$114,5,0),"")</f>
        <v/>
      </c>
      <c r="G57" s="97" t="str">
        <f>IFERROR(VLOOKUP($B57,'1.Data Part I'!$H$14:$T$114,6,0),"")</f>
        <v/>
      </c>
      <c r="H57" s="112" t="str">
        <f>IFERROR(VLOOKUP($B57,'1.Data Part I'!$H$14:$T$114,7,0),"")</f>
        <v/>
      </c>
      <c r="I57" s="100" t="str">
        <f>IFERROR(VLOOKUP($B57,'1.Data Part I'!$H$14:$T$114,8,0),"")</f>
        <v/>
      </c>
      <c r="J57" s="100" t="str">
        <f>IFERROR(VLOOKUP($B57,'1.Data Part I'!$H$14:$T$114,9,0),"")</f>
        <v/>
      </c>
      <c r="K57" s="111" t="str">
        <f>IFERROR(VLOOKUP($B57,'1.Data Part I'!$H$14:$T$114,10,0),"")</f>
        <v/>
      </c>
      <c r="L57" s="100" t="str">
        <f>IFERROR(VLOOKUP($B57,'1.Data Part I'!$H$14:$T$114,11,0),"")</f>
        <v/>
      </c>
      <c r="M57" s="111" t="str">
        <f>IFERROR(VLOOKUP($B57,'1.Data Part I'!$H$14:$T$114,12,0),"")</f>
        <v/>
      </c>
      <c r="N57" s="128" t="str">
        <f>IFERROR(VLOOKUP($B57,'1.Data Part I'!$H$14:$T$114,13,0),"")</f>
        <v/>
      </c>
      <c r="O57" s="107"/>
      <c r="P57" s="109"/>
      <c r="Q57" s="108" t="str">
        <f t="shared" si="0"/>
        <v/>
      </c>
    </row>
    <row r="58" spans="2:17" x14ac:dyDescent="0.25">
      <c r="B58" s="98"/>
      <c r="C58" s="97" t="str">
        <f>IFERROR(VLOOKUP($B58,'1.Data Part I'!$H$14:$T$114,2,0),"")</f>
        <v/>
      </c>
      <c r="D58" s="97" t="str">
        <f>IFERROR(VLOOKUP($B58,'1.Data Part I'!$H$14:$T$114,3,0),"")</f>
        <v/>
      </c>
      <c r="E58" s="97" t="str">
        <f>IFERROR(VLOOKUP($B58,'1.Data Part I'!$H$14:$T$114,4,0),"")</f>
        <v/>
      </c>
      <c r="F58" s="97" t="str">
        <f>IFERROR(VLOOKUP($B58,'1.Data Part I'!$H$14:$T$114,5,0),"")</f>
        <v/>
      </c>
      <c r="G58" s="97" t="str">
        <f>IFERROR(VLOOKUP($B58,'1.Data Part I'!$H$14:$T$114,6,0),"")</f>
        <v/>
      </c>
      <c r="H58" s="112" t="str">
        <f>IFERROR(VLOOKUP($B58,'1.Data Part I'!$H$14:$T$114,7,0),"")</f>
        <v/>
      </c>
      <c r="I58" s="100" t="str">
        <f>IFERROR(VLOOKUP($B58,'1.Data Part I'!$H$14:$T$114,8,0),"")</f>
        <v/>
      </c>
      <c r="J58" s="100" t="str">
        <f>IFERROR(VLOOKUP($B58,'1.Data Part I'!$H$14:$T$114,9,0),"")</f>
        <v/>
      </c>
      <c r="K58" s="111" t="str">
        <f>IFERROR(VLOOKUP($B58,'1.Data Part I'!$H$14:$T$114,10,0),"")</f>
        <v/>
      </c>
      <c r="L58" s="100" t="str">
        <f>IFERROR(VLOOKUP($B58,'1.Data Part I'!$H$14:$T$114,11,0),"")</f>
        <v/>
      </c>
      <c r="M58" s="111" t="str">
        <f>IFERROR(VLOOKUP($B58,'1.Data Part I'!$H$14:$T$114,12,0),"")</f>
        <v/>
      </c>
      <c r="N58" s="128" t="str">
        <f>IFERROR(VLOOKUP($B58,'1.Data Part I'!$H$14:$T$114,13,0),"")</f>
        <v/>
      </c>
      <c r="O58" s="107"/>
      <c r="P58" s="109"/>
      <c r="Q58" s="108" t="str">
        <f t="shared" si="0"/>
        <v/>
      </c>
    </row>
    <row r="59" spans="2:17" x14ac:dyDescent="0.25">
      <c r="B59" s="98"/>
      <c r="C59" s="97" t="str">
        <f>IFERROR(VLOOKUP($B59,'1.Data Part I'!$H$14:$T$114,2,0),"")</f>
        <v/>
      </c>
      <c r="D59" s="97" t="str">
        <f>IFERROR(VLOOKUP($B59,'1.Data Part I'!$H$14:$T$114,3,0),"")</f>
        <v/>
      </c>
      <c r="E59" s="97" t="str">
        <f>IFERROR(VLOOKUP($B59,'1.Data Part I'!$H$14:$T$114,4,0),"")</f>
        <v/>
      </c>
      <c r="F59" s="97" t="str">
        <f>IFERROR(VLOOKUP($B59,'1.Data Part I'!$H$14:$T$114,5,0),"")</f>
        <v/>
      </c>
      <c r="G59" s="97" t="str">
        <f>IFERROR(VLOOKUP($B59,'1.Data Part I'!$H$14:$T$114,6,0),"")</f>
        <v/>
      </c>
      <c r="H59" s="112" t="str">
        <f>IFERROR(VLOOKUP($B59,'1.Data Part I'!$H$14:$T$114,7,0),"")</f>
        <v/>
      </c>
      <c r="I59" s="100" t="str">
        <f>IFERROR(VLOOKUP($B59,'1.Data Part I'!$H$14:$T$114,8,0),"")</f>
        <v/>
      </c>
      <c r="J59" s="100" t="str">
        <f>IFERROR(VLOOKUP($B59,'1.Data Part I'!$H$14:$T$114,9,0),"")</f>
        <v/>
      </c>
      <c r="K59" s="111" t="str">
        <f>IFERROR(VLOOKUP($B59,'1.Data Part I'!$H$14:$T$114,10,0),"")</f>
        <v/>
      </c>
      <c r="L59" s="100" t="str">
        <f>IFERROR(VLOOKUP($B59,'1.Data Part I'!$H$14:$T$114,11,0),"")</f>
        <v/>
      </c>
      <c r="M59" s="111" t="str">
        <f>IFERROR(VLOOKUP($B59,'1.Data Part I'!$H$14:$T$114,12,0),"")</f>
        <v/>
      </c>
      <c r="N59" s="128" t="str">
        <f>IFERROR(VLOOKUP($B59,'1.Data Part I'!$H$14:$T$114,13,0),"")</f>
        <v/>
      </c>
      <c r="O59" s="107"/>
      <c r="P59" s="109"/>
      <c r="Q59" s="108" t="str">
        <f t="shared" si="0"/>
        <v/>
      </c>
    </row>
    <row r="60" spans="2:17" x14ac:dyDescent="0.25">
      <c r="B60" s="98"/>
      <c r="C60" s="97" t="str">
        <f>IFERROR(VLOOKUP($B60,'1.Data Part I'!$H$14:$T$114,2,0),"")</f>
        <v/>
      </c>
      <c r="D60" s="97" t="str">
        <f>IFERROR(VLOOKUP($B60,'1.Data Part I'!$H$14:$T$114,3,0),"")</f>
        <v/>
      </c>
      <c r="E60" s="97" t="str">
        <f>IFERROR(VLOOKUP($B60,'1.Data Part I'!$H$14:$T$114,4,0),"")</f>
        <v/>
      </c>
      <c r="F60" s="97" t="str">
        <f>IFERROR(VLOOKUP($B60,'1.Data Part I'!$H$14:$T$114,5,0),"")</f>
        <v/>
      </c>
      <c r="G60" s="97" t="str">
        <f>IFERROR(VLOOKUP($B60,'1.Data Part I'!$H$14:$T$114,6,0),"")</f>
        <v/>
      </c>
      <c r="H60" s="112" t="str">
        <f>IFERROR(VLOOKUP($B60,'1.Data Part I'!$H$14:$T$114,7,0),"")</f>
        <v/>
      </c>
      <c r="I60" s="100" t="str">
        <f>IFERROR(VLOOKUP($B60,'1.Data Part I'!$H$14:$T$114,8,0),"")</f>
        <v/>
      </c>
      <c r="J60" s="100" t="str">
        <f>IFERROR(VLOOKUP($B60,'1.Data Part I'!$H$14:$T$114,9,0),"")</f>
        <v/>
      </c>
      <c r="K60" s="111" t="str">
        <f>IFERROR(VLOOKUP($B60,'1.Data Part I'!$H$14:$T$114,10,0),"")</f>
        <v/>
      </c>
      <c r="L60" s="100" t="str">
        <f>IFERROR(VLOOKUP($B60,'1.Data Part I'!$H$14:$T$114,11,0),"")</f>
        <v/>
      </c>
      <c r="M60" s="111" t="str">
        <f>IFERROR(VLOOKUP($B60,'1.Data Part I'!$H$14:$T$114,12,0),"")</f>
        <v/>
      </c>
      <c r="N60" s="128" t="str">
        <f>IFERROR(VLOOKUP($B60,'1.Data Part I'!$H$14:$T$114,13,0),"")</f>
        <v/>
      </c>
      <c r="O60" s="107"/>
      <c r="P60" s="109"/>
      <c r="Q60" s="108" t="str">
        <f t="shared" si="0"/>
        <v/>
      </c>
    </row>
    <row r="61" spans="2:17" x14ac:dyDescent="0.25">
      <c r="B61" s="98"/>
      <c r="C61" s="97" t="str">
        <f>IFERROR(VLOOKUP($B61,'1.Data Part I'!$H$14:$T$114,2,0),"")</f>
        <v/>
      </c>
      <c r="D61" s="97" t="str">
        <f>IFERROR(VLOOKUP($B61,'1.Data Part I'!$H$14:$T$114,3,0),"")</f>
        <v/>
      </c>
      <c r="E61" s="97" t="str">
        <f>IFERROR(VLOOKUP($B61,'1.Data Part I'!$H$14:$T$114,4,0),"")</f>
        <v/>
      </c>
      <c r="F61" s="97" t="str">
        <f>IFERROR(VLOOKUP($B61,'1.Data Part I'!$H$14:$T$114,5,0),"")</f>
        <v/>
      </c>
      <c r="G61" s="97" t="str">
        <f>IFERROR(VLOOKUP($B61,'1.Data Part I'!$H$14:$T$114,6,0),"")</f>
        <v/>
      </c>
      <c r="H61" s="112" t="str">
        <f>IFERROR(VLOOKUP($B61,'1.Data Part I'!$H$14:$T$114,7,0),"")</f>
        <v/>
      </c>
      <c r="I61" s="100" t="str">
        <f>IFERROR(VLOOKUP($B61,'1.Data Part I'!$H$14:$T$114,8,0),"")</f>
        <v/>
      </c>
      <c r="J61" s="100" t="str">
        <f>IFERROR(VLOOKUP($B61,'1.Data Part I'!$H$14:$T$114,9,0),"")</f>
        <v/>
      </c>
      <c r="K61" s="111" t="str">
        <f>IFERROR(VLOOKUP($B61,'1.Data Part I'!$H$14:$T$114,10,0),"")</f>
        <v/>
      </c>
      <c r="L61" s="100" t="str">
        <f>IFERROR(VLOOKUP($B61,'1.Data Part I'!$H$14:$T$114,11,0),"")</f>
        <v/>
      </c>
      <c r="M61" s="111" t="str">
        <f>IFERROR(VLOOKUP($B61,'1.Data Part I'!$H$14:$T$114,12,0),"")</f>
        <v/>
      </c>
      <c r="N61" s="128" t="str">
        <f>IFERROR(VLOOKUP($B61,'1.Data Part I'!$H$14:$T$114,13,0),"")</f>
        <v/>
      </c>
      <c r="O61" s="107"/>
      <c r="P61" s="109"/>
      <c r="Q61" s="108" t="str">
        <f t="shared" si="0"/>
        <v/>
      </c>
    </row>
    <row r="62" spans="2:17" x14ac:dyDescent="0.25">
      <c r="B62" s="98"/>
      <c r="C62" s="97" t="str">
        <f>IFERROR(VLOOKUP($B62,'1.Data Part I'!$H$14:$T$114,2,0),"")</f>
        <v/>
      </c>
      <c r="D62" s="97" t="str">
        <f>IFERROR(VLOOKUP($B62,'1.Data Part I'!$H$14:$T$114,3,0),"")</f>
        <v/>
      </c>
      <c r="E62" s="97" t="str">
        <f>IFERROR(VLOOKUP($B62,'1.Data Part I'!$H$14:$T$114,4,0),"")</f>
        <v/>
      </c>
      <c r="F62" s="97" t="str">
        <f>IFERROR(VLOOKUP($B62,'1.Data Part I'!$H$14:$T$114,5,0),"")</f>
        <v/>
      </c>
      <c r="G62" s="97" t="str">
        <f>IFERROR(VLOOKUP($B62,'1.Data Part I'!$H$14:$T$114,6,0),"")</f>
        <v/>
      </c>
      <c r="H62" s="112" t="str">
        <f>IFERROR(VLOOKUP($B62,'1.Data Part I'!$H$14:$T$114,7,0),"")</f>
        <v/>
      </c>
      <c r="I62" s="100" t="str">
        <f>IFERROR(VLOOKUP($B62,'1.Data Part I'!$H$14:$T$114,8,0),"")</f>
        <v/>
      </c>
      <c r="J62" s="100" t="str">
        <f>IFERROR(VLOOKUP($B62,'1.Data Part I'!$H$14:$T$114,9,0),"")</f>
        <v/>
      </c>
      <c r="K62" s="111" t="str">
        <f>IFERROR(VLOOKUP($B62,'1.Data Part I'!$H$14:$T$114,10,0),"")</f>
        <v/>
      </c>
      <c r="L62" s="100" t="str">
        <f>IFERROR(VLOOKUP($B62,'1.Data Part I'!$H$14:$T$114,11,0),"")</f>
        <v/>
      </c>
      <c r="M62" s="111" t="str">
        <f>IFERROR(VLOOKUP($B62,'1.Data Part I'!$H$14:$T$114,12,0),"")</f>
        <v/>
      </c>
      <c r="N62" s="128" t="str">
        <f>IFERROR(VLOOKUP($B62,'1.Data Part I'!$H$14:$T$114,13,0),"")</f>
        <v/>
      </c>
      <c r="O62" s="107"/>
      <c r="P62" s="109"/>
      <c r="Q62" s="108" t="str">
        <f t="shared" si="0"/>
        <v/>
      </c>
    </row>
    <row r="63" spans="2:17" x14ac:dyDescent="0.25">
      <c r="B63" s="98"/>
      <c r="C63" s="97" t="str">
        <f>IFERROR(VLOOKUP($B63,'1.Data Part I'!$H$14:$T$114,2,0),"")</f>
        <v/>
      </c>
      <c r="D63" s="97" t="str">
        <f>IFERROR(VLOOKUP($B63,'1.Data Part I'!$H$14:$T$114,3,0),"")</f>
        <v/>
      </c>
      <c r="E63" s="97" t="str">
        <f>IFERROR(VLOOKUP($B63,'1.Data Part I'!$H$14:$T$114,4,0),"")</f>
        <v/>
      </c>
      <c r="F63" s="97" t="str">
        <f>IFERROR(VLOOKUP($B63,'1.Data Part I'!$H$14:$T$114,5,0),"")</f>
        <v/>
      </c>
      <c r="G63" s="97" t="str">
        <f>IFERROR(VLOOKUP($B63,'1.Data Part I'!$H$14:$T$114,6,0),"")</f>
        <v/>
      </c>
      <c r="H63" s="112" t="str">
        <f>IFERROR(VLOOKUP($B63,'1.Data Part I'!$H$14:$T$114,7,0),"")</f>
        <v/>
      </c>
      <c r="I63" s="100" t="str">
        <f>IFERROR(VLOOKUP($B63,'1.Data Part I'!$H$14:$T$114,8,0),"")</f>
        <v/>
      </c>
      <c r="J63" s="100" t="str">
        <f>IFERROR(VLOOKUP($B63,'1.Data Part I'!$H$14:$T$114,9,0),"")</f>
        <v/>
      </c>
      <c r="K63" s="111" t="str">
        <f>IFERROR(VLOOKUP($B63,'1.Data Part I'!$H$14:$T$114,10,0),"")</f>
        <v/>
      </c>
      <c r="L63" s="100" t="str">
        <f>IFERROR(VLOOKUP($B63,'1.Data Part I'!$H$14:$T$114,11,0),"")</f>
        <v/>
      </c>
      <c r="M63" s="111" t="str">
        <f>IFERROR(VLOOKUP($B63,'1.Data Part I'!$H$14:$T$114,12,0),"")</f>
        <v/>
      </c>
      <c r="N63" s="128" t="str">
        <f>IFERROR(VLOOKUP($B63,'1.Data Part I'!$H$14:$T$114,13,0),"")</f>
        <v/>
      </c>
      <c r="O63" s="107"/>
      <c r="P63" s="109"/>
      <c r="Q63" s="108" t="str">
        <f t="shared" si="0"/>
        <v/>
      </c>
    </row>
    <row r="64" spans="2:17" x14ac:dyDescent="0.25">
      <c r="B64" s="98"/>
      <c r="C64" s="97" t="str">
        <f>IFERROR(VLOOKUP($B64,'1.Data Part I'!$H$14:$T$114,2,0),"")</f>
        <v/>
      </c>
      <c r="D64" s="97" t="str">
        <f>IFERROR(VLOOKUP($B64,'1.Data Part I'!$H$14:$T$114,3,0),"")</f>
        <v/>
      </c>
      <c r="E64" s="97" t="str">
        <f>IFERROR(VLOOKUP($B64,'1.Data Part I'!$H$14:$T$114,4,0),"")</f>
        <v/>
      </c>
      <c r="F64" s="97" t="str">
        <f>IFERROR(VLOOKUP($B64,'1.Data Part I'!$H$14:$T$114,5,0),"")</f>
        <v/>
      </c>
      <c r="G64" s="97" t="str">
        <f>IFERROR(VLOOKUP($B64,'1.Data Part I'!$H$14:$T$114,6,0),"")</f>
        <v/>
      </c>
      <c r="H64" s="112" t="str">
        <f>IFERROR(VLOOKUP($B64,'1.Data Part I'!$H$14:$T$114,7,0),"")</f>
        <v/>
      </c>
      <c r="I64" s="100" t="str">
        <f>IFERROR(VLOOKUP($B64,'1.Data Part I'!$H$14:$T$114,8,0),"")</f>
        <v/>
      </c>
      <c r="J64" s="100" t="str">
        <f>IFERROR(VLOOKUP($B64,'1.Data Part I'!$H$14:$T$114,9,0),"")</f>
        <v/>
      </c>
      <c r="K64" s="111" t="str">
        <f>IFERROR(VLOOKUP($B64,'1.Data Part I'!$H$14:$T$114,10,0),"")</f>
        <v/>
      </c>
      <c r="L64" s="100" t="str">
        <f>IFERROR(VLOOKUP($B64,'1.Data Part I'!$H$14:$T$114,11,0),"")</f>
        <v/>
      </c>
      <c r="M64" s="111" t="str">
        <f>IFERROR(VLOOKUP($B64,'1.Data Part I'!$H$14:$T$114,12,0),"")</f>
        <v/>
      </c>
      <c r="N64" s="128" t="str">
        <f>IFERROR(VLOOKUP($B64,'1.Data Part I'!$H$14:$T$114,13,0),"")</f>
        <v/>
      </c>
      <c r="O64" s="107"/>
      <c r="P64" s="109"/>
      <c r="Q64" s="108" t="str">
        <f t="shared" si="0"/>
        <v/>
      </c>
    </row>
    <row r="65" spans="2:17" x14ac:dyDescent="0.25">
      <c r="B65" s="98"/>
      <c r="C65" s="97" t="str">
        <f>IFERROR(VLOOKUP($B65,'1.Data Part I'!$H$14:$T$114,2,0),"")</f>
        <v/>
      </c>
      <c r="D65" s="97" t="str">
        <f>IFERROR(VLOOKUP($B65,'1.Data Part I'!$H$14:$T$114,3,0),"")</f>
        <v/>
      </c>
      <c r="E65" s="97" t="str">
        <f>IFERROR(VLOOKUP($B65,'1.Data Part I'!$H$14:$T$114,4,0),"")</f>
        <v/>
      </c>
      <c r="F65" s="97" t="str">
        <f>IFERROR(VLOOKUP($B65,'1.Data Part I'!$H$14:$T$114,5,0),"")</f>
        <v/>
      </c>
      <c r="G65" s="97" t="str">
        <f>IFERROR(VLOOKUP($B65,'1.Data Part I'!$H$14:$T$114,6,0),"")</f>
        <v/>
      </c>
      <c r="H65" s="112" t="str">
        <f>IFERROR(VLOOKUP($B65,'1.Data Part I'!$H$14:$T$114,7,0),"")</f>
        <v/>
      </c>
      <c r="I65" s="100" t="str">
        <f>IFERROR(VLOOKUP($B65,'1.Data Part I'!$H$14:$T$114,8,0),"")</f>
        <v/>
      </c>
      <c r="J65" s="100" t="str">
        <f>IFERROR(VLOOKUP($B65,'1.Data Part I'!$H$14:$T$114,9,0),"")</f>
        <v/>
      </c>
      <c r="K65" s="111" t="str">
        <f>IFERROR(VLOOKUP($B65,'1.Data Part I'!$H$14:$T$114,10,0),"")</f>
        <v/>
      </c>
      <c r="L65" s="100" t="str">
        <f>IFERROR(VLOOKUP($B65,'1.Data Part I'!$H$14:$T$114,11,0),"")</f>
        <v/>
      </c>
      <c r="M65" s="111" t="str">
        <f>IFERROR(VLOOKUP($B65,'1.Data Part I'!$H$14:$T$114,12,0),"")</f>
        <v/>
      </c>
      <c r="N65" s="128" t="str">
        <f>IFERROR(VLOOKUP($B65,'1.Data Part I'!$H$14:$T$114,13,0),"")</f>
        <v/>
      </c>
      <c r="O65" s="107"/>
      <c r="P65" s="109"/>
      <c r="Q65" s="108" t="str">
        <f t="shared" si="0"/>
        <v/>
      </c>
    </row>
    <row r="66" spans="2:17" x14ac:dyDescent="0.25">
      <c r="B66" s="98"/>
      <c r="C66" s="97" t="str">
        <f>IFERROR(VLOOKUP($B66,'1.Data Part I'!$H$14:$T$114,2,0),"")</f>
        <v/>
      </c>
      <c r="D66" s="97" t="str">
        <f>IFERROR(VLOOKUP($B66,'1.Data Part I'!$H$14:$T$114,3,0),"")</f>
        <v/>
      </c>
      <c r="E66" s="97" t="str">
        <f>IFERROR(VLOOKUP($B66,'1.Data Part I'!$H$14:$T$114,4,0),"")</f>
        <v/>
      </c>
      <c r="F66" s="97" t="str">
        <f>IFERROR(VLOOKUP($B66,'1.Data Part I'!$H$14:$T$114,5,0),"")</f>
        <v/>
      </c>
      <c r="G66" s="97" t="str">
        <f>IFERROR(VLOOKUP($B66,'1.Data Part I'!$H$14:$T$114,6,0),"")</f>
        <v/>
      </c>
      <c r="H66" s="112" t="str">
        <f>IFERROR(VLOOKUP($B66,'1.Data Part I'!$H$14:$T$114,7,0),"")</f>
        <v/>
      </c>
      <c r="I66" s="100" t="str">
        <f>IFERROR(VLOOKUP($B66,'1.Data Part I'!$H$14:$T$114,8,0),"")</f>
        <v/>
      </c>
      <c r="J66" s="100" t="str">
        <f>IFERROR(VLOOKUP($B66,'1.Data Part I'!$H$14:$T$114,9,0),"")</f>
        <v/>
      </c>
      <c r="K66" s="111" t="str">
        <f>IFERROR(VLOOKUP($B66,'1.Data Part I'!$H$14:$T$114,10,0),"")</f>
        <v/>
      </c>
      <c r="L66" s="100" t="str">
        <f>IFERROR(VLOOKUP($B66,'1.Data Part I'!$H$14:$T$114,11,0),"")</f>
        <v/>
      </c>
      <c r="M66" s="111" t="str">
        <f>IFERROR(VLOOKUP($B66,'1.Data Part I'!$H$14:$T$114,12,0),"")</f>
        <v/>
      </c>
      <c r="N66" s="128" t="str">
        <f>IFERROR(VLOOKUP($B66,'1.Data Part I'!$H$14:$T$114,13,0),"")</f>
        <v/>
      </c>
      <c r="O66" s="107"/>
      <c r="P66" s="109"/>
      <c r="Q66" s="108" t="str">
        <f t="shared" si="0"/>
        <v/>
      </c>
    </row>
    <row r="67" spans="2:17" x14ac:dyDescent="0.25">
      <c r="B67" s="98"/>
      <c r="C67" s="97" t="str">
        <f>IFERROR(VLOOKUP($B67,'1.Data Part I'!$H$14:$T$114,2,0),"")</f>
        <v/>
      </c>
      <c r="D67" s="97" t="str">
        <f>IFERROR(VLOOKUP($B67,'1.Data Part I'!$H$14:$T$114,3,0),"")</f>
        <v/>
      </c>
      <c r="E67" s="97" t="str">
        <f>IFERROR(VLOOKUP($B67,'1.Data Part I'!$H$14:$T$114,4,0),"")</f>
        <v/>
      </c>
      <c r="F67" s="97" t="str">
        <f>IFERROR(VLOOKUP($B67,'1.Data Part I'!$H$14:$T$114,5,0),"")</f>
        <v/>
      </c>
      <c r="G67" s="97" t="str">
        <f>IFERROR(VLOOKUP($B67,'1.Data Part I'!$H$14:$T$114,6,0),"")</f>
        <v/>
      </c>
      <c r="H67" s="112" t="str">
        <f>IFERROR(VLOOKUP($B67,'1.Data Part I'!$H$14:$T$114,7,0),"")</f>
        <v/>
      </c>
      <c r="I67" s="100" t="str">
        <f>IFERROR(VLOOKUP($B67,'1.Data Part I'!$H$14:$T$114,8,0),"")</f>
        <v/>
      </c>
      <c r="J67" s="100" t="str">
        <f>IFERROR(VLOOKUP($B67,'1.Data Part I'!$H$14:$T$114,9,0),"")</f>
        <v/>
      </c>
      <c r="K67" s="111" t="str">
        <f>IFERROR(VLOOKUP($B67,'1.Data Part I'!$H$14:$T$114,10,0),"")</f>
        <v/>
      </c>
      <c r="L67" s="100" t="str">
        <f>IFERROR(VLOOKUP($B67,'1.Data Part I'!$H$14:$T$114,11,0),"")</f>
        <v/>
      </c>
      <c r="M67" s="111" t="str">
        <f>IFERROR(VLOOKUP($B67,'1.Data Part I'!$H$14:$T$114,12,0),"")</f>
        <v/>
      </c>
      <c r="N67" s="128" t="str">
        <f>IFERROR(VLOOKUP($B67,'1.Data Part I'!$H$14:$T$114,13,0),"")</f>
        <v/>
      </c>
      <c r="O67" s="107"/>
      <c r="P67" s="109"/>
      <c r="Q67" s="108" t="str">
        <f t="shared" si="0"/>
        <v/>
      </c>
    </row>
    <row r="68" spans="2:17" x14ac:dyDescent="0.25">
      <c r="B68" s="98"/>
      <c r="C68" s="97" t="str">
        <f>IFERROR(VLOOKUP($B68,'1.Data Part I'!$H$14:$T$114,2,0),"")</f>
        <v/>
      </c>
      <c r="D68" s="97" t="str">
        <f>IFERROR(VLOOKUP($B68,'1.Data Part I'!$H$14:$T$114,3,0),"")</f>
        <v/>
      </c>
      <c r="E68" s="97" t="str">
        <f>IFERROR(VLOOKUP($B68,'1.Data Part I'!$H$14:$T$114,4,0),"")</f>
        <v/>
      </c>
      <c r="F68" s="97" t="str">
        <f>IFERROR(VLOOKUP($B68,'1.Data Part I'!$H$14:$T$114,5,0),"")</f>
        <v/>
      </c>
      <c r="G68" s="97" t="str">
        <f>IFERROR(VLOOKUP($B68,'1.Data Part I'!$H$14:$T$114,6,0),"")</f>
        <v/>
      </c>
      <c r="H68" s="112" t="str">
        <f>IFERROR(VLOOKUP($B68,'1.Data Part I'!$H$14:$T$114,7,0),"")</f>
        <v/>
      </c>
      <c r="I68" s="100" t="str">
        <f>IFERROR(VLOOKUP($B68,'1.Data Part I'!$H$14:$T$114,8,0),"")</f>
        <v/>
      </c>
      <c r="J68" s="100" t="str">
        <f>IFERROR(VLOOKUP($B68,'1.Data Part I'!$H$14:$T$114,9,0),"")</f>
        <v/>
      </c>
      <c r="K68" s="111" t="str">
        <f>IFERROR(VLOOKUP($B68,'1.Data Part I'!$H$14:$T$114,10,0),"")</f>
        <v/>
      </c>
      <c r="L68" s="100" t="str">
        <f>IFERROR(VLOOKUP($B68,'1.Data Part I'!$H$14:$T$114,11,0),"")</f>
        <v/>
      </c>
      <c r="M68" s="111" t="str">
        <f>IFERROR(VLOOKUP($B68,'1.Data Part I'!$H$14:$T$114,12,0),"")</f>
        <v/>
      </c>
      <c r="N68" s="128" t="str">
        <f>IFERROR(VLOOKUP($B68,'1.Data Part I'!$H$14:$T$114,13,0),"")</f>
        <v/>
      </c>
      <c r="O68" s="107"/>
      <c r="P68" s="109"/>
      <c r="Q68" s="108" t="str">
        <f t="shared" si="0"/>
        <v/>
      </c>
    </row>
    <row r="69" spans="2:17" x14ac:dyDescent="0.25">
      <c r="B69" s="98"/>
      <c r="C69" s="97" t="str">
        <f>IFERROR(VLOOKUP($B69,'1.Data Part I'!$H$14:$T$114,2,0),"")</f>
        <v/>
      </c>
      <c r="D69" s="97" t="str">
        <f>IFERROR(VLOOKUP($B69,'1.Data Part I'!$H$14:$T$114,3,0),"")</f>
        <v/>
      </c>
      <c r="E69" s="97" t="str">
        <f>IFERROR(VLOOKUP($B69,'1.Data Part I'!$H$14:$T$114,4,0),"")</f>
        <v/>
      </c>
      <c r="F69" s="97" t="str">
        <f>IFERROR(VLOOKUP($B69,'1.Data Part I'!$H$14:$T$114,5,0),"")</f>
        <v/>
      </c>
      <c r="G69" s="97" t="str">
        <f>IFERROR(VLOOKUP($B69,'1.Data Part I'!$H$14:$T$114,6,0),"")</f>
        <v/>
      </c>
      <c r="H69" s="112" t="str">
        <f>IFERROR(VLOOKUP($B69,'1.Data Part I'!$H$14:$T$114,7,0),"")</f>
        <v/>
      </c>
      <c r="I69" s="100" t="str">
        <f>IFERROR(VLOOKUP($B69,'1.Data Part I'!$H$14:$T$114,8,0),"")</f>
        <v/>
      </c>
      <c r="J69" s="100" t="str">
        <f>IFERROR(VLOOKUP($B69,'1.Data Part I'!$H$14:$T$114,9,0),"")</f>
        <v/>
      </c>
      <c r="K69" s="111" t="str">
        <f>IFERROR(VLOOKUP($B69,'1.Data Part I'!$H$14:$T$114,10,0),"")</f>
        <v/>
      </c>
      <c r="L69" s="100" t="str">
        <f>IFERROR(VLOOKUP($B69,'1.Data Part I'!$H$14:$T$114,11,0),"")</f>
        <v/>
      </c>
      <c r="M69" s="111" t="str">
        <f>IFERROR(VLOOKUP($B69,'1.Data Part I'!$H$14:$T$114,12,0),"")</f>
        <v/>
      </c>
      <c r="N69" s="128" t="str">
        <f>IFERROR(VLOOKUP($B69,'1.Data Part I'!$H$14:$T$114,13,0),"")</f>
        <v/>
      </c>
      <c r="O69" s="107"/>
      <c r="P69" s="109"/>
      <c r="Q69" s="108" t="str">
        <f t="shared" si="0"/>
        <v/>
      </c>
    </row>
    <row r="70" spans="2:17" x14ac:dyDescent="0.25">
      <c r="B70" s="98"/>
      <c r="C70" s="97" t="str">
        <f>IFERROR(VLOOKUP($B70,'1.Data Part I'!$H$14:$T$114,2,0),"")</f>
        <v/>
      </c>
      <c r="D70" s="97" t="str">
        <f>IFERROR(VLOOKUP($B70,'1.Data Part I'!$H$14:$T$114,3,0),"")</f>
        <v/>
      </c>
      <c r="E70" s="97" t="str">
        <f>IFERROR(VLOOKUP($B70,'1.Data Part I'!$H$14:$T$114,4,0),"")</f>
        <v/>
      </c>
      <c r="F70" s="97" t="str">
        <f>IFERROR(VLOOKUP($B70,'1.Data Part I'!$H$14:$T$114,5,0),"")</f>
        <v/>
      </c>
      <c r="G70" s="97" t="str">
        <f>IFERROR(VLOOKUP($B70,'1.Data Part I'!$H$14:$T$114,6,0),"")</f>
        <v/>
      </c>
      <c r="H70" s="112" t="str">
        <f>IFERROR(VLOOKUP($B70,'1.Data Part I'!$H$14:$T$114,7,0),"")</f>
        <v/>
      </c>
      <c r="I70" s="100" t="str">
        <f>IFERROR(VLOOKUP($B70,'1.Data Part I'!$H$14:$T$114,8,0),"")</f>
        <v/>
      </c>
      <c r="J70" s="100" t="str">
        <f>IFERROR(VLOOKUP($B70,'1.Data Part I'!$H$14:$T$114,9,0),"")</f>
        <v/>
      </c>
      <c r="K70" s="111" t="str">
        <f>IFERROR(VLOOKUP($B70,'1.Data Part I'!$H$14:$T$114,10,0),"")</f>
        <v/>
      </c>
      <c r="L70" s="100" t="str">
        <f>IFERROR(VLOOKUP($B70,'1.Data Part I'!$H$14:$T$114,11,0),"")</f>
        <v/>
      </c>
      <c r="M70" s="111" t="str">
        <f>IFERROR(VLOOKUP($B70,'1.Data Part I'!$H$14:$T$114,12,0),"")</f>
        <v/>
      </c>
      <c r="N70" s="128" t="str">
        <f>IFERROR(VLOOKUP($B70,'1.Data Part I'!$H$14:$T$114,13,0),"")</f>
        <v/>
      </c>
      <c r="O70" s="107"/>
      <c r="P70" s="109"/>
      <c r="Q70" s="108" t="str">
        <f t="shared" si="0"/>
        <v/>
      </c>
    </row>
    <row r="71" spans="2:17" x14ac:dyDescent="0.25">
      <c r="B71" s="98"/>
      <c r="C71" s="97" t="str">
        <f>IFERROR(VLOOKUP($B71,'1.Data Part I'!$H$14:$T$114,2,0),"")</f>
        <v/>
      </c>
      <c r="D71" s="97" t="str">
        <f>IFERROR(VLOOKUP($B71,'1.Data Part I'!$H$14:$T$114,3,0),"")</f>
        <v/>
      </c>
      <c r="E71" s="97" t="str">
        <f>IFERROR(VLOOKUP($B71,'1.Data Part I'!$H$14:$T$114,4,0),"")</f>
        <v/>
      </c>
      <c r="F71" s="97" t="str">
        <f>IFERROR(VLOOKUP($B71,'1.Data Part I'!$H$14:$T$114,5,0),"")</f>
        <v/>
      </c>
      <c r="G71" s="97" t="str">
        <f>IFERROR(VLOOKUP($B71,'1.Data Part I'!$H$14:$T$114,6,0),"")</f>
        <v/>
      </c>
      <c r="H71" s="112" t="str">
        <f>IFERROR(VLOOKUP($B71,'1.Data Part I'!$H$14:$T$114,7,0),"")</f>
        <v/>
      </c>
      <c r="I71" s="100" t="str">
        <f>IFERROR(VLOOKUP($B71,'1.Data Part I'!$H$14:$T$114,8,0),"")</f>
        <v/>
      </c>
      <c r="J71" s="100" t="str">
        <f>IFERROR(VLOOKUP($B71,'1.Data Part I'!$H$14:$T$114,9,0),"")</f>
        <v/>
      </c>
      <c r="K71" s="111" t="str">
        <f>IFERROR(VLOOKUP($B71,'1.Data Part I'!$H$14:$T$114,10,0),"")</f>
        <v/>
      </c>
      <c r="L71" s="100" t="str">
        <f>IFERROR(VLOOKUP($B71,'1.Data Part I'!$H$14:$T$114,11,0),"")</f>
        <v/>
      </c>
      <c r="M71" s="111" t="str">
        <f>IFERROR(VLOOKUP($B71,'1.Data Part I'!$H$14:$T$114,12,0),"")</f>
        <v/>
      </c>
      <c r="N71" s="128" t="str">
        <f>IFERROR(VLOOKUP($B71,'1.Data Part I'!$H$14:$T$114,13,0),"")</f>
        <v/>
      </c>
      <c r="O71" s="107"/>
      <c r="P71" s="109"/>
      <c r="Q71" s="108" t="str">
        <f t="shared" si="0"/>
        <v/>
      </c>
    </row>
    <row r="72" spans="2:17" x14ac:dyDescent="0.25">
      <c r="B72" s="98"/>
      <c r="C72" s="97" t="str">
        <f>IFERROR(VLOOKUP($B72,'1.Data Part I'!$H$14:$T$114,2,0),"")</f>
        <v/>
      </c>
      <c r="D72" s="97" t="str">
        <f>IFERROR(VLOOKUP($B72,'1.Data Part I'!$H$14:$T$114,3,0),"")</f>
        <v/>
      </c>
      <c r="E72" s="97" t="str">
        <f>IFERROR(VLOOKUP($B72,'1.Data Part I'!$H$14:$T$114,4,0),"")</f>
        <v/>
      </c>
      <c r="F72" s="97" t="str">
        <f>IFERROR(VLOOKUP($B72,'1.Data Part I'!$H$14:$T$114,5,0),"")</f>
        <v/>
      </c>
      <c r="G72" s="97" t="str">
        <f>IFERROR(VLOOKUP($B72,'1.Data Part I'!$H$14:$T$114,6,0),"")</f>
        <v/>
      </c>
      <c r="H72" s="112" t="str">
        <f>IFERROR(VLOOKUP($B72,'1.Data Part I'!$H$14:$T$114,7,0),"")</f>
        <v/>
      </c>
      <c r="I72" s="100" t="str">
        <f>IFERROR(VLOOKUP($B72,'1.Data Part I'!$H$14:$T$114,8,0),"")</f>
        <v/>
      </c>
      <c r="J72" s="100" t="str">
        <f>IFERROR(VLOOKUP($B72,'1.Data Part I'!$H$14:$T$114,9,0),"")</f>
        <v/>
      </c>
      <c r="K72" s="111" t="str">
        <f>IFERROR(VLOOKUP($B72,'1.Data Part I'!$H$14:$T$114,10,0),"")</f>
        <v/>
      </c>
      <c r="L72" s="100" t="str">
        <f>IFERROR(VLOOKUP($B72,'1.Data Part I'!$H$14:$T$114,11,0),"")</f>
        <v/>
      </c>
      <c r="M72" s="111" t="str">
        <f>IFERROR(VLOOKUP($B72,'1.Data Part I'!$H$14:$T$114,12,0),"")</f>
        <v/>
      </c>
      <c r="N72" s="128" t="str">
        <f>IFERROR(VLOOKUP($B72,'1.Data Part I'!$H$14:$T$114,13,0),"")</f>
        <v/>
      </c>
      <c r="O72" s="107"/>
      <c r="P72" s="109"/>
      <c r="Q72" s="108" t="str">
        <f t="shared" si="0"/>
        <v/>
      </c>
    </row>
    <row r="73" spans="2:17" x14ac:dyDescent="0.25">
      <c r="B73" s="98"/>
      <c r="C73" s="97" t="str">
        <f>IFERROR(VLOOKUP($B73,'1.Data Part I'!$H$14:$T$114,2,0),"")</f>
        <v/>
      </c>
      <c r="D73" s="97" t="str">
        <f>IFERROR(VLOOKUP($B73,'1.Data Part I'!$H$14:$T$114,3,0),"")</f>
        <v/>
      </c>
      <c r="E73" s="97" t="str">
        <f>IFERROR(VLOOKUP($B73,'1.Data Part I'!$H$14:$T$114,4,0),"")</f>
        <v/>
      </c>
      <c r="F73" s="97" t="str">
        <f>IFERROR(VLOOKUP($B73,'1.Data Part I'!$H$14:$T$114,5,0),"")</f>
        <v/>
      </c>
      <c r="G73" s="97" t="str">
        <f>IFERROR(VLOOKUP($B73,'1.Data Part I'!$H$14:$T$114,6,0),"")</f>
        <v/>
      </c>
      <c r="H73" s="112" t="str">
        <f>IFERROR(VLOOKUP($B73,'1.Data Part I'!$H$14:$T$114,7,0),"")</f>
        <v/>
      </c>
      <c r="I73" s="100" t="str">
        <f>IFERROR(VLOOKUP($B73,'1.Data Part I'!$H$14:$T$114,8,0),"")</f>
        <v/>
      </c>
      <c r="J73" s="100" t="str">
        <f>IFERROR(VLOOKUP($B73,'1.Data Part I'!$H$14:$T$114,9,0),"")</f>
        <v/>
      </c>
      <c r="K73" s="111" t="str">
        <f>IFERROR(VLOOKUP($B73,'1.Data Part I'!$H$14:$T$114,10,0),"")</f>
        <v/>
      </c>
      <c r="L73" s="100" t="str">
        <f>IFERROR(VLOOKUP($B73,'1.Data Part I'!$H$14:$T$114,11,0),"")</f>
        <v/>
      </c>
      <c r="M73" s="111" t="str">
        <f>IFERROR(VLOOKUP($B73,'1.Data Part I'!$H$14:$T$114,12,0),"")</f>
        <v/>
      </c>
      <c r="N73" s="128" t="str">
        <f>IFERROR(VLOOKUP($B73,'1.Data Part I'!$H$14:$T$114,13,0),"")</f>
        <v/>
      </c>
      <c r="O73" s="107"/>
      <c r="P73" s="109"/>
      <c r="Q73" s="108" t="str">
        <f t="shared" si="0"/>
        <v/>
      </c>
    </row>
    <row r="74" spans="2:17" x14ac:dyDescent="0.25">
      <c r="B74" s="98"/>
      <c r="C74" s="97" t="str">
        <f>IFERROR(VLOOKUP($B74,'1.Data Part I'!$H$14:$T$114,2,0),"")</f>
        <v/>
      </c>
      <c r="D74" s="97" t="str">
        <f>IFERROR(VLOOKUP($B74,'1.Data Part I'!$H$14:$T$114,3,0),"")</f>
        <v/>
      </c>
      <c r="E74" s="97" t="str">
        <f>IFERROR(VLOOKUP($B74,'1.Data Part I'!$H$14:$T$114,4,0),"")</f>
        <v/>
      </c>
      <c r="F74" s="97" t="str">
        <f>IFERROR(VLOOKUP($B74,'1.Data Part I'!$H$14:$T$114,5,0),"")</f>
        <v/>
      </c>
      <c r="G74" s="97" t="str">
        <f>IFERROR(VLOOKUP($B74,'1.Data Part I'!$H$14:$T$114,6,0),"")</f>
        <v/>
      </c>
      <c r="H74" s="112" t="str">
        <f>IFERROR(VLOOKUP($B74,'1.Data Part I'!$H$14:$T$114,7,0),"")</f>
        <v/>
      </c>
      <c r="I74" s="100" t="str">
        <f>IFERROR(VLOOKUP($B74,'1.Data Part I'!$H$14:$T$114,8,0),"")</f>
        <v/>
      </c>
      <c r="J74" s="100" t="str">
        <f>IFERROR(VLOOKUP($B74,'1.Data Part I'!$H$14:$T$114,9,0),"")</f>
        <v/>
      </c>
      <c r="K74" s="111" t="str">
        <f>IFERROR(VLOOKUP($B74,'1.Data Part I'!$H$14:$T$114,10,0),"")</f>
        <v/>
      </c>
      <c r="L74" s="100" t="str">
        <f>IFERROR(VLOOKUP($B74,'1.Data Part I'!$H$14:$T$114,11,0),"")</f>
        <v/>
      </c>
      <c r="M74" s="111" t="str">
        <f>IFERROR(VLOOKUP($B74,'1.Data Part I'!$H$14:$T$114,12,0),"")</f>
        <v/>
      </c>
      <c r="N74" s="128" t="str">
        <f>IFERROR(VLOOKUP($B74,'1.Data Part I'!$H$14:$T$114,13,0),"")</f>
        <v/>
      </c>
      <c r="O74" s="107"/>
      <c r="P74" s="109"/>
      <c r="Q74" s="108" t="str">
        <f t="shared" si="0"/>
        <v/>
      </c>
    </row>
    <row r="75" spans="2:17" x14ac:dyDescent="0.25">
      <c r="B75" s="98"/>
      <c r="C75" s="97" t="str">
        <f>IFERROR(VLOOKUP($B75,'1.Data Part I'!$H$14:$T$114,2,0),"")</f>
        <v/>
      </c>
      <c r="D75" s="97" t="str">
        <f>IFERROR(VLOOKUP($B75,'1.Data Part I'!$H$14:$T$114,3,0),"")</f>
        <v/>
      </c>
      <c r="E75" s="97" t="str">
        <f>IFERROR(VLOOKUP($B75,'1.Data Part I'!$H$14:$T$114,4,0),"")</f>
        <v/>
      </c>
      <c r="F75" s="97" t="str">
        <f>IFERROR(VLOOKUP($B75,'1.Data Part I'!$H$14:$T$114,5,0),"")</f>
        <v/>
      </c>
      <c r="G75" s="97" t="str">
        <f>IFERROR(VLOOKUP($B75,'1.Data Part I'!$H$14:$T$114,6,0),"")</f>
        <v/>
      </c>
      <c r="H75" s="112" t="str">
        <f>IFERROR(VLOOKUP($B75,'1.Data Part I'!$H$14:$T$114,7,0),"")</f>
        <v/>
      </c>
      <c r="I75" s="100" t="str">
        <f>IFERROR(VLOOKUP($B75,'1.Data Part I'!$H$14:$T$114,8,0),"")</f>
        <v/>
      </c>
      <c r="J75" s="100" t="str">
        <f>IFERROR(VLOOKUP($B75,'1.Data Part I'!$H$14:$T$114,9,0),"")</f>
        <v/>
      </c>
      <c r="K75" s="111" t="str">
        <f>IFERROR(VLOOKUP($B75,'1.Data Part I'!$H$14:$T$114,10,0),"")</f>
        <v/>
      </c>
      <c r="L75" s="100" t="str">
        <f>IFERROR(VLOOKUP($B75,'1.Data Part I'!$H$14:$T$114,11,0),"")</f>
        <v/>
      </c>
      <c r="M75" s="111" t="str">
        <f>IFERROR(VLOOKUP($B75,'1.Data Part I'!$H$14:$T$114,12,0),"")</f>
        <v/>
      </c>
      <c r="N75" s="128" t="str">
        <f>IFERROR(VLOOKUP($B75,'1.Data Part I'!$H$14:$T$114,13,0),"")</f>
        <v/>
      </c>
      <c r="O75" s="107"/>
      <c r="P75" s="109"/>
      <c r="Q75" s="108" t="str">
        <f t="shared" si="0"/>
        <v/>
      </c>
    </row>
    <row r="76" spans="2:17" x14ac:dyDescent="0.25">
      <c r="B76" s="98"/>
      <c r="C76" s="97" t="str">
        <f>IFERROR(VLOOKUP($B76,'1.Data Part I'!$H$14:$T$114,2,0),"")</f>
        <v/>
      </c>
      <c r="D76" s="97" t="str">
        <f>IFERROR(VLOOKUP($B76,'1.Data Part I'!$H$14:$T$114,3,0),"")</f>
        <v/>
      </c>
      <c r="E76" s="97" t="str">
        <f>IFERROR(VLOOKUP($B76,'1.Data Part I'!$H$14:$T$114,4,0),"")</f>
        <v/>
      </c>
      <c r="F76" s="97" t="str">
        <f>IFERROR(VLOOKUP($B76,'1.Data Part I'!$H$14:$T$114,5,0),"")</f>
        <v/>
      </c>
      <c r="G76" s="97" t="str">
        <f>IFERROR(VLOOKUP($B76,'1.Data Part I'!$H$14:$T$114,6,0),"")</f>
        <v/>
      </c>
      <c r="H76" s="112" t="str">
        <f>IFERROR(VLOOKUP($B76,'1.Data Part I'!$H$14:$T$114,7,0),"")</f>
        <v/>
      </c>
      <c r="I76" s="100" t="str">
        <f>IFERROR(VLOOKUP($B76,'1.Data Part I'!$H$14:$T$114,8,0),"")</f>
        <v/>
      </c>
      <c r="J76" s="100" t="str">
        <f>IFERROR(VLOOKUP($B76,'1.Data Part I'!$H$14:$T$114,9,0),"")</f>
        <v/>
      </c>
      <c r="K76" s="111" t="str">
        <f>IFERROR(VLOOKUP($B76,'1.Data Part I'!$H$14:$T$114,10,0),"")</f>
        <v/>
      </c>
      <c r="L76" s="100" t="str">
        <f>IFERROR(VLOOKUP($B76,'1.Data Part I'!$H$14:$T$114,11,0),"")</f>
        <v/>
      </c>
      <c r="M76" s="111" t="str">
        <f>IFERROR(VLOOKUP($B76,'1.Data Part I'!$H$14:$T$114,12,0),"")</f>
        <v/>
      </c>
      <c r="N76" s="128" t="str">
        <f>IFERROR(VLOOKUP($B76,'1.Data Part I'!$H$14:$T$114,13,0),"")</f>
        <v/>
      </c>
      <c r="O76" s="107"/>
      <c r="P76" s="109"/>
      <c r="Q76" s="108" t="str">
        <f t="shared" si="0"/>
        <v/>
      </c>
    </row>
    <row r="77" spans="2:17" x14ac:dyDescent="0.25">
      <c r="B77" s="98"/>
      <c r="C77" s="97" t="str">
        <f>IFERROR(VLOOKUP($B77,'1.Data Part I'!$H$14:$T$114,2,0),"")</f>
        <v/>
      </c>
      <c r="D77" s="97" t="str">
        <f>IFERROR(VLOOKUP($B77,'1.Data Part I'!$H$14:$T$114,3,0),"")</f>
        <v/>
      </c>
      <c r="E77" s="97" t="str">
        <f>IFERROR(VLOOKUP($B77,'1.Data Part I'!$H$14:$T$114,4,0),"")</f>
        <v/>
      </c>
      <c r="F77" s="97" t="str">
        <f>IFERROR(VLOOKUP($B77,'1.Data Part I'!$H$14:$T$114,5,0),"")</f>
        <v/>
      </c>
      <c r="G77" s="97" t="str">
        <f>IFERROR(VLOOKUP($B77,'1.Data Part I'!$H$14:$T$114,6,0),"")</f>
        <v/>
      </c>
      <c r="H77" s="112" t="str">
        <f>IFERROR(VLOOKUP($B77,'1.Data Part I'!$H$14:$T$114,7,0),"")</f>
        <v/>
      </c>
      <c r="I77" s="100" t="str">
        <f>IFERROR(VLOOKUP($B77,'1.Data Part I'!$H$14:$T$114,8,0),"")</f>
        <v/>
      </c>
      <c r="J77" s="100" t="str">
        <f>IFERROR(VLOOKUP($B77,'1.Data Part I'!$H$14:$T$114,9,0),"")</f>
        <v/>
      </c>
      <c r="K77" s="111" t="str">
        <f>IFERROR(VLOOKUP($B77,'1.Data Part I'!$H$14:$T$114,10,0),"")</f>
        <v/>
      </c>
      <c r="L77" s="100" t="str">
        <f>IFERROR(VLOOKUP($B77,'1.Data Part I'!$H$14:$T$114,11,0),"")</f>
        <v/>
      </c>
      <c r="M77" s="111" t="str">
        <f>IFERROR(VLOOKUP($B77,'1.Data Part I'!$H$14:$T$114,12,0),"")</f>
        <v/>
      </c>
      <c r="N77" s="128" t="str">
        <f>IFERROR(VLOOKUP($B77,'1.Data Part I'!$H$14:$T$114,13,0),"")</f>
        <v/>
      </c>
      <c r="O77" s="107"/>
      <c r="P77" s="109"/>
      <c r="Q77" s="108" t="str">
        <f t="shared" si="0"/>
        <v/>
      </c>
    </row>
    <row r="78" spans="2:17" x14ac:dyDescent="0.25">
      <c r="B78" s="98"/>
      <c r="C78" s="97" t="str">
        <f>IFERROR(VLOOKUP($B78,'1.Data Part I'!$H$14:$T$114,2,0),"")</f>
        <v/>
      </c>
      <c r="D78" s="97" t="str">
        <f>IFERROR(VLOOKUP($B78,'1.Data Part I'!$H$14:$T$114,3,0),"")</f>
        <v/>
      </c>
      <c r="E78" s="97" t="str">
        <f>IFERROR(VLOOKUP($B78,'1.Data Part I'!$H$14:$T$114,4,0),"")</f>
        <v/>
      </c>
      <c r="F78" s="97" t="str">
        <f>IFERROR(VLOOKUP($B78,'1.Data Part I'!$H$14:$T$114,5,0),"")</f>
        <v/>
      </c>
      <c r="G78" s="97" t="str">
        <f>IFERROR(VLOOKUP($B78,'1.Data Part I'!$H$14:$T$114,6,0),"")</f>
        <v/>
      </c>
      <c r="H78" s="112" t="str">
        <f>IFERROR(VLOOKUP($B78,'1.Data Part I'!$H$14:$T$114,7,0),"")</f>
        <v/>
      </c>
      <c r="I78" s="100" t="str">
        <f>IFERROR(VLOOKUP($B78,'1.Data Part I'!$H$14:$T$114,8,0),"")</f>
        <v/>
      </c>
      <c r="J78" s="100" t="str">
        <f>IFERROR(VLOOKUP($B78,'1.Data Part I'!$H$14:$T$114,9,0),"")</f>
        <v/>
      </c>
      <c r="K78" s="111" t="str">
        <f>IFERROR(VLOOKUP($B78,'1.Data Part I'!$H$14:$T$114,10,0),"")</f>
        <v/>
      </c>
      <c r="L78" s="100" t="str">
        <f>IFERROR(VLOOKUP($B78,'1.Data Part I'!$H$14:$T$114,11,0),"")</f>
        <v/>
      </c>
      <c r="M78" s="111" t="str">
        <f>IFERROR(VLOOKUP($B78,'1.Data Part I'!$H$14:$T$114,12,0),"")</f>
        <v/>
      </c>
      <c r="N78" s="128" t="str">
        <f>IFERROR(VLOOKUP($B78,'1.Data Part I'!$H$14:$T$114,13,0),"")</f>
        <v/>
      </c>
      <c r="O78" s="107"/>
      <c r="P78" s="109"/>
      <c r="Q78" s="108" t="str">
        <f t="shared" ref="Q78:Q113" si="1">IFERROR(N78*P78,"")</f>
        <v/>
      </c>
    </row>
    <row r="79" spans="2:17" x14ac:dyDescent="0.25">
      <c r="B79" s="98"/>
      <c r="C79" s="97" t="str">
        <f>IFERROR(VLOOKUP($B79,'1.Data Part I'!$H$14:$T$114,2,0),"")</f>
        <v/>
      </c>
      <c r="D79" s="97" t="str">
        <f>IFERROR(VLOOKUP($B79,'1.Data Part I'!$H$14:$T$114,3,0),"")</f>
        <v/>
      </c>
      <c r="E79" s="97" t="str">
        <f>IFERROR(VLOOKUP($B79,'1.Data Part I'!$H$14:$T$114,4,0),"")</f>
        <v/>
      </c>
      <c r="F79" s="97" t="str">
        <f>IFERROR(VLOOKUP($B79,'1.Data Part I'!$H$14:$T$114,5,0),"")</f>
        <v/>
      </c>
      <c r="G79" s="97" t="str">
        <f>IFERROR(VLOOKUP($B79,'1.Data Part I'!$H$14:$T$114,6,0),"")</f>
        <v/>
      </c>
      <c r="H79" s="112" t="str">
        <f>IFERROR(VLOOKUP($B79,'1.Data Part I'!$H$14:$T$114,7,0),"")</f>
        <v/>
      </c>
      <c r="I79" s="100" t="str">
        <f>IFERROR(VLOOKUP($B79,'1.Data Part I'!$H$14:$T$114,8,0),"")</f>
        <v/>
      </c>
      <c r="J79" s="100" t="str">
        <f>IFERROR(VLOOKUP($B79,'1.Data Part I'!$H$14:$T$114,9,0),"")</f>
        <v/>
      </c>
      <c r="K79" s="111" t="str">
        <f>IFERROR(VLOOKUP($B79,'1.Data Part I'!$H$14:$T$114,10,0),"")</f>
        <v/>
      </c>
      <c r="L79" s="100" t="str">
        <f>IFERROR(VLOOKUP($B79,'1.Data Part I'!$H$14:$T$114,11,0),"")</f>
        <v/>
      </c>
      <c r="M79" s="111" t="str">
        <f>IFERROR(VLOOKUP($B79,'1.Data Part I'!$H$14:$T$114,12,0),"")</f>
        <v/>
      </c>
      <c r="N79" s="128" t="str">
        <f>IFERROR(VLOOKUP($B79,'1.Data Part I'!$H$14:$T$114,13,0),"")</f>
        <v/>
      </c>
      <c r="O79" s="107"/>
      <c r="P79" s="109"/>
      <c r="Q79" s="108" t="str">
        <f t="shared" si="1"/>
        <v/>
      </c>
    </row>
    <row r="80" spans="2:17" x14ac:dyDescent="0.25">
      <c r="B80" s="98"/>
      <c r="C80" s="97" t="str">
        <f>IFERROR(VLOOKUP($B80,'1.Data Part I'!$H$14:$T$114,2,0),"")</f>
        <v/>
      </c>
      <c r="D80" s="97" t="str">
        <f>IFERROR(VLOOKUP($B80,'1.Data Part I'!$H$14:$T$114,3,0),"")</f>
        <v/>
      </c>
      <c r="E80" s="97" t="str">
        <f>IFERROR(VLOOKUP($B80,'1.Data Part I'!$H$14:$T$114,4,0),"")</f>
        <v/>
      </c>
      <c r="F80" s="97" t="str">
        <f>IFERROR(VLOOKUP($B80,'1.Data Part I'!$H$14:$T$114,5,0),"")</f>
        <v/>
      </c>
      <c r="G80" s="97" t="str">
        <f>IFERROR(VLOOKUP($B80,'1.Data Part I'!$H$14:$T$114,6,0),"")</f>
        <v/>
      </c>
      <c r="H80" s="112" t="str">
        <f>IFERROR(VLOOKUP($B80,'1.Data Part I'!$H$14:$T$114,7,0),"")</f>
        <v/>
      </c>
      <c r="I80" s="100" t="str">
        <f>IFERROR(VLOOKUP($B80,'1.Data Part I'!$H$14:$T$114,8,0),"")</f>
        <v/>
      </c>
      <c r="J80" s="100" t="str">
        <f>IFERROR(VLOOKUP($B80,'1.Data Part I'!$H$14:$T$114,9,0),"")</f>
        <v/>
      </c>
      <c r="K80" s="111" t="str">
        <f>IFERROR(VLOOKUP($B80,'1.Data Part I'!$H$14:$T$114,10,0),"")</f>
        <v/>
      </c>
      <c r="L80" s="100" t="str">
        <f>IFERROR(VLOOKUP($B80,'1.Data Part I'!$H$14:$T$114,11,0),"")</f>
        <v/>
      </c>
      <c r="M80" s="111" t="str">
        <f>IFERROR(VLOOKUP($B80,'1.Data Part I'!$H$14:$T$114,12,0),"")</f>
        <v/>
      </c>
      <c r="N80" s="128" t="str">
        <f>IFERROR(VLOOKUP($B80,'1.Data Part I'!$H$14:$T$114,13,0),"")</f>
        <v/>
      </c>
      <c r="O80" s="107"/>
      <c r="P80" s="109"/>
      <c r="Q80" s="108" t="str">
        <f t="shared" si="1"/>
        <v/>
      </c>
    </row>
    <row r="81" spans="2:17" x14ac:dyDescent="0.25">
      <c r="B81" s="98"/>
      <c r="C81" s="97" t="str">
        <f>IFERROR(VLOOKUP($B81,'1.Data Part I'!$H$14:$T$114,2,0),"")</f>
        <v/>
      </c>
      <c r="D81" s="97" t="str">
        <f>IFERROR(VLOOKUP($B81,'1.Data Part I'!$H$14:$T$114,3,0),"")</f>
        <v/>
      </c>
      <c r="E81" s="97" t="str">
        <f>IFERROR(VLOOKUP($B81,'1.Data Part I'!$H$14:$T$114,4,0),"")</f>
        <v/>
      </c>
      <c r="F81" s="97" t="str">
        <f>IFERROR(VLOOKUP($B81,'1.Data Part I'!$H$14:$T$114,5,0),"")</f>
        <v/>
      </c>
      <c r="G81" s="97" t="str">
        <f>IFERROR(VLOOKUP($B81,'1.Data Part I'!$H$14:$T$114,6,0),"")</f>
        <v/>
      </c>
      <c r="H81" s="112" t="str">
        <f>IFERROR(VLOOKUP($B81,'1.Data Part I'!$H$14:$T$114,7,0),"")</f>
        <v/>
      </c>
      <c r="I81" s="100" t="str">
        <f>IFERROR(VLOOKUP($B81,'1.Data Part I'!$H$14:$T$114,8,0),"")</f>
        <v/>
      </c>
      <c r="J81" s="100" t="str">
        <f>IFERROR(VLOOKUP($B81,'1.Data Part I'!$H$14:$T$114,9,0),"")</f>
        <v/>
      </c>
      <c r="K81" s="111" t="str">
        <f>IFERROR(VLOOKUP($B81,'1.Data Part I'!$H$14:$T$114,10,0),"")</f>
        <v/>
      </c>
      <c r="L81" s="100" t="str">
        <f>IFERROR(VLOOKUP($B81,'1.Data Part I'!$H$14:$T$114,11,0),"")</f>
        <v/>
      </c>
      <c r="M81" s="111" t="str">
        <f>IFERROR(VLOOKUP($B81,'1.Data Part I'!$H$14:$T$114,12,0),"")</f>
        <v/>
      </c>
      <c r="N81" s="128" t="str">
        <f>IFERROR(VLOOKUP($B81,'1.Data Part I'!$H$14:$T$114,13,0),"")</f>
        <v/>
      </c>
      <c r="O81" s="107"/>
      <c r="P81" s="109"/>
      <c r="Q81" s="108" t="str">
        <f t="shared" si="1"/>
        <v/>
      </c>
    </row>
    <row r="82" spans="2:17" x14ac:dyDescent="0.25">
      <c r="B82" s="98"/>
      <c r="C82" s="97" t="str">
        <f>IFERROR(VLOOKUP($B82,'1.Data Part I'!$H$14:$T$114,2,0),"")</f>
        <v/>
      </c>
      <c r="D82" s="97" t="str">
        <f>IFERROR(VLOOKUP($B82,'1.Data Part I'!$H$14:$T$114,3,0),"")</f>
        <v/>
      </c>
      <c r="E82" s="97" t="str">
        <f>IFERROR(VLOOKUP($B82,'1.Data Part I'!$H$14:$T$114,4,0),"")</f>
        <v/>
      </c>
      <c r="F82" s="97" t="str">
        <f>IFERROR(VLOOKUP($B82,'1.Data Part I'!$H$14:$T$114,5,0),"")</f>
        <v/>
      </c>
      <c r="G82" s="97" t="str">
        <f>IFERROR(VLOOKUP($B82,'1.Data Part I'!$H$14:$T$114,6,0),"")</f>
        <v/>
      </c>
      <c r="H82" s="112" t="str">
        <f>IFERROR(VLOOKUP($B82,'1.Data Part I'!$H$14:$T$114,7,0),"")</f>
        <v/>
      </c>
      <c r="I82" s="100" t="str">
        <f>IFERROR(VLOOKUP($B82,'1.Data Part I'!$H$14:$T$114,8,0),"")</f>
        <v/>
      </c>
      <c r="J82" s="100" t="str">
        <f>IFERROR(VLOOKUP($B82,'1.Data Part I'!$H$14:$T$114,9,0),"")</f>
        <v/>
      </c>
      <c r="K82" s="111" t="str">
        <f>IFERROR(VLOOKUP($B82,'1.Data Part I'!$H$14:$T$114,10,0),"")</f>
        <v/>
      </c>
      <c r="L82" s="100" t="str">
        <f>IFERROR(VLOOKUP($B82,'1.Data Part I'!$H$14:$T$114,11,0),"")</f>
        <v/>
      </c>
      <c r="M82" s="111" t="str">
        <f>IFERROR(VLOOKUP($B82,'1.Data Part I'!$H$14:$T$114,12,0),"")</f>
        <v/>
      </c>
      <c r="N82" s="128" t="str">
        <f>IFERROR(VLOOKUP($B82,'1.Data Part I'!$H$14:$T$114,13,0),"")</f>
        <v/>
      </c>
      <c r="O82" s="107"/>
      <c r="P82" s="109"/>
      <c r="Q82" s="108" t="str">
        <f t="shared" si="1"/>
        <v/>
      </c>
    </row>
    <row r="83" spans="2:17" x14ac:dyDescent="0.25">
      <c r="B83" s="98"/>
      <c r="C83" s="97" t="str">
        <f>IFERROR(VLOOKUP($B83,'1.Data Part I'!$H$14:$T$114,2,0),"")</f>
        <v/>
      </c>
      <c r="D83" s="97" t="str">
        <f>IFERROR(VLOOKUP($B83,'1.Data Part I'!$H$14:$T$114,3,0),"")</f>
        <v/>
      </c>
      <c r="E83" s="97" t="str">
        <f>IFERROR(VLOOKUP($B83,'1.Data Part I'!$H$14:$T$114,4,0),"")</f>
        <v/>
      </c>
      <c r="F83" s="97" t="str">
        <f>IFERROR(VLOOKUP($B83,'1.Data Part I'!$H$14:$T$114,5,0),"")</f>
        <v/>
      </c>
      <c r="G83" s="97" t="str">
        <f>IFERROR(VLOOKUP($B83,'1.Data Part I'!$H$14:$T$114,6,0),"")</f>
        <v/>
      </c>
      <c r="H83" s="112" t="str">
        <f>IFERROR(VLOOKUP($B83,'1.Data Part I'!$H$14:$T$114,7,0),"")</f>
        <v/>
      </c>
      <c r="I83" s="100" t="str">
        <f>IFERROR(VLOOKUP($B83,'1.Data Part I'!$H$14:$T$114,8,0),"")</f>
        <v/>
      </c>
      <c r="J83" s="100" t="str">
        <f>IFERROR(VLOOKUP($B83,'1.Data Part I'!$H$14:$T$114,9,0),"")</f>
        <v/>
      </c>
      <c r="K83" s="111" t="str">
        <f>IFERROR(VLOOKUP($B83,'1.Data Part I'!$H$14:$T$114,10,0),"")</f>
        <v/>
      </c>
      <c r="L83" s="100" t="str">
        <f>IFERROR(VLOOKUP($B83,'1.Data Part I'!$H$14:$T$114,11,0),"")</f>
        <v/>
      </c>
      <c r="M83" s="111" t="str">
        <f>IFERROR(VLOOKUP($B83,'1.Data Part I'!$H$14:$T$114,12,0),"")</f>
        <v/>
      </c>
      <c r="N83" s="128" t="str">
        <f>IFERROR(VLOOKUP($B83,'1.Data Part I'!$H$14:$T$114,13,0),"")</f>
        <v/>
      </c>
      <c r="O83" s="107"/>
      <c r="P83" s="109"/>
      <c r="Q83" s="108" t="str">
        <f t="shared" si="1"/>
        <v/>
      </c>
    </row>
    <row r="84" spans="2:17" x14ac:dyDescent="0.25">
      <c r="B84" s="98"/>
      <c r="C84" s="97" t="str">
        <f>IFERROR(VLOOKUP($B84,'1.Data Part I'!$H$14:$T$114,2,0),"")</f>
        <v/>
      </c>
      <c r="D84" s="97" t="str">
        <f>IFERROR(VLOOKUP($B84,'1.Data Part I'!$H$14:$T$114,3,0),"")</f>
        <v/>
      </c>
      <c r="E84" s="97" t="str">
        <f>IFERROR(VLOOKUP($B84,'1.Data Part I'!$H$14:$T$114,4,0),"")</f>
        <v/>
      </c>
      <c r="F84" s="97" t="str">
        <f>IFERROR(VLOOKUP($B84,'1.Data Part I'!$H$14:$T$114,5,0),"")</f>
        <v/>
      </c>
      <c r="G84" s="97" t="str">
        <f>IFERROR(VLOOKUP($B84,'1.Data Part I'!$H$14:$T$114,6,0),"")</f>
        <v/>
      </c>
      <c r="H84" s="112" t="str">
        <f>IFERROR(VLOOKUP($B84,'1.Data Part I'!$H$14:$T$114,7,0),"")</f>
        <v/>
      </c>
      <c r="I84" s="100" t="str">
        <f>IFERROR(VLOOKUP($B84,'1.Data Part I'!$H$14:$T$114,8,0),"")</f>
        <v/>
      </c>
      <c r="J84" s="100" t="str">
        <f>IFERROR(VLOOKUP($B84,'1.Data Part I'!$H$14:$T$114,9,0),"")</f>
        <v/>
      </c>
      <c r="K84" s="111" t="str">
        <f>IFERROR(VLOOKUP($B84,'1.Data Part I'!$H$14:$T$114,10,0),"")</f>
        <v/>
      </c>
      <c r="L84" s="100" t="str">
        <f>IFERROR(VLOOKUP($B84,'1.Data Part I'!$H$14:$T$114,11,0),"")</f>
        <v/>
      </c>
      <c r="M84" s="111" t="str">
        <f>IFERROR(VLOOKUP($B84,'1.Data Part I'!$H$14:$T$114,12,0),"")</f>
        <v/>
      </c>
      <c r="N84" s="128" t="str">
        <f>IFERROR(VLOOKUP($B84,'1.Data Part I'!$H$14:$T$114,13,0),"")</f>
        <v/>
      </c>
      <c r="O84" s="107"/>
      <c r="P84" s="109"/>
      <c r="Q84" s="108" t="str">
        <f t="shared" si="1"/>
        <v/>
      </c>
    </row>
    <row r="85" spans="2:17" x14ac:dyDescent="0.25">
      <c r="B85" s="98"/>
      <c r="C85" s="97" t="str">
        <f>IFERROR(VLOOKUP($B85,'1.Data Part I'!$H$14:$T$114,2,0),"")</f>
        <v/>
      </c>
      <c r="D85" s="97" t="str">
        <f>IFERROR(VLOOKUP($B85,'1.Data Part I'!$H$14:$T$114,3,0),"")</f>
        <v/>
      </c>
      <c r="E85" s="97" t="str">
        <f>IFERROR(VLOOKUP($B85,'1.Data Part I'!$H$14:$T$114,4,0),"")</f>
        <v/>
      </c>
      <c r="F85" s="97" t="str">
        <f>IFERROR(VLOOKUP($B85,'1.Data Part I'!$H$14:$T$114,5,0),"")</f>
        <v/>
      </c>
      <c r="G85" s="97" t="str">
        <f>IFERROR(VLOOKUP($B85,'1.Data Part I'!$H$14:$T$114,6,0),"")</f>
        <v/>
      </c>
      <c r="H85" s="112" t="str">
        <f>IFERROR(VLOOKUP($B85,'1.Data Part I'!$H$14:$T$114,7,0),"")</f>
        <v/>
      </c>
      <c r="I85" s="100" t="str">
        <f>IFERROR(VLOOKUP($B85,'1.Data Part I'!$H$14:$T$114,8,0),"")</f>
        <v/>
      </c>
      <c r="J85" s="100" t="str">
        <f>IFERROR(VLOOKUP($B85,'1.Data Part I'!$H$14:$T$114,9,0),"")</f>
        <v/>
      </c>
      <c r="K85" s="111" t="str">
        <f>IFERROR(VLOOKUP($B85,'1.Data Part I'!$H$14:$T$114,10,0),"")</f>
        <v/>
      </c>
      <c r="L85" s="100" t="str">
        <f>IFERROR(VLOOKUP($B85,'1.Data Part I'!$H$14:$T$114,11,0),"")</f>
        <v/>
      </c>
      <c r="M85" s="111" t="str">
        <f>IFERROR(VLOOKUP($B85,'1.Data Part I'!$H$14:$T$114,12,0),"")</f>
        <v/>
      </c>
      <c r="N85" s="128" t="str">
        <f>IFERROR(VLOOKUP($B85,'1.Data Part I'!$H$14:$T$114,13,0),"")</f>
        <v/>
      </c>
      <c r="O85" s="107"/>
      <c r="P85" s="109"/>
      <c r="Q85" s="108" t="str">
        <f t="shared" si="1"/>
        <v/>
      </c>
    </row>
    <row r="86" spans="2:17" x14ac:dyDescent="0.25">
      <c r="B86" s="98"/>
      <c r="C86" s="97" t="str">
        <f>IFERROR(VLOOKUP($B86,'1.Data Part I'!$H$14:$T$114,2,0),"")</f>
        <v/>
      </c>
      <c r="D86" s="97" t="str">
        <f>IFERROR(VLOOKUP($B86,'1.Data Part I'!$H$14:$T$114,3,0),"")</f>
        <v/>
      </c>
      <c r="E86" s="97" t="str">
        <f>IFERROR(VLOOKUP($B86,'1.Data Part I'!$H$14:$T$114,4,0),"")</f>
        <v/>
      </c>
      <c r="F86" s="97" t="str">
        <f>IFERROR(VLOOKUP($B86,'1.Data Part I'!$H$14:$T$114,5,0),"")</f>
        <v/>
      </c>
      <c r="G86" s="97" t="str">
        <f>IFERROR(VLOOKUP($B86,'1.Data Part I'!$H$14:$T$114,6,0),"")</f>
        <v/>
      </c>
      <c r="H86" s="112" t="str">
        <f>IFERROR(VLOOKUP($B86,'1.Data Part I'!$H$14:$T$114,7,0),"")</f>
        <v/>
      </c>
      <c r="I86" s="100" t="str">
        <f>IFERROR(VLOOKUP($B86,'1.Data Part I'!$H$14:$T$114,8,0),"")</f>
        <v/>
      </c>
      <c r="J86" s="100" t="str">
        <f>IFERROR(VLOOKUP($B86,'1.Data Part I'!$H$14:$T$114,9,0),"")</f>
        <v/>
      </c>
      <c r="K86" s="111" t="str">
        <f>IFERROR(VLOOKUP($B86,'1.Data Part I'!$H$14:$T$114,10,0),"")</f>
        <v/>
      </c>
      <c r="L86" s="100" t="str">
        <f>IFERROR(VLOOKUP($B86,'1.Data Part I'!$H$14:$T$114,11,0),"")</f>
        <v/>
      </c>
      <c r="M86" s="111" t="str">
        <f>IFERROR(VLOOKUP($B86,'1.Data Part I'!$H$14:$T$114,12,0),"")</f>
        <v/>
      </c>
      <c r="N86" s="128" t="str">
        <f>IFERROR(VLOOKUP($B86,'1.Data Part I'!$H$14:$T$114,13,0),"")</f>
        <v/>
      </c>
      <c r="O86" s="107"/>
      <c r="P86" s="109"/>
      <c r="Q86" s="108" t="str">
        <f t="shared" si="1"/>
        <v/>
      </c>
    </row>
    <row r="87" spans="2:17" x14ac:dyDescent="0.25">
      <c r="B87" s="98"/>
      <c r="C87" s="97" t="str">
        <f>IFERROR(VLOOKUP($B87,'1.Data Part I'!$H$14:$T$114,2,0),"")</f>
        <v/>
      </c>
      <c r="D87" s="97" t="str">
        <f>IFERROR(VLOOKUP($B87,'1.Data Part I'!$H$14:$T$114,3,0),"")</f>
        <v/>
      </c>
      <c r="E87" s="97" t="str">
        <f>IFERROR(VLOOKUP($B87,'1.Data Part I'!$H$14:$T$114,4,0),"")</f>
        <v/>
      </c>
      <c r="F87" s="97" t="str">
        <f>IFERROR(VLOOKUP($B87,'1.Data Part I'!$H$14:$T$114,5,0),"")</f>
        <v/>
      </c>
      <c r="G87" s="97" t="str">
        <f>IFERROR(VLOOKUP($B87,'1.Data Part I'!$H$14:$T$114,6,0),"")</f>
        <v/>
      </c>
      <c r="H87" s="112" t="str">
        <f>IFERROR(VLOOKUP($B87,'1.Data Part I'!$H$14:$T$114,7,0),"")</f>
        <v/>
      </c>
      <c r="I87" s="100" t="str">
        <f>IFERROR(VLOOKUP($B87,'1.Data Part I'!$H$14:$T$114,8,0),"")</f>
        <v/>
      </c>
      <c r="J87" s="100" t="str">
        <f>IFERROR(VLOOKUP($B87,'1.Data Part I'!$H$14:$T$114,9,0),"")</f>
        <v/>
      </c>
      <c r="K87" s="111" t="str">
        <f>IFERROR(VLOOKUP($B87,'1.Data Part I'!$H$14:$T$114,10,0),"")</f>
        <v/>
      </c>
      <c r="L87" s="100" t="str">
        <f>IFERROR(VLOOKUP($B87,'1.Data Part I'!$H$14:$T$114,11,0),"")</f>
        <v/>
      </c>
      <c r="M87" s="111" t="str">
        <f>IFERROR(VLOOKUP($B87,'1.Data Part I'!$H$14:$T$114,12,0),"")</f>
        <v/>
      </c>
      <c r="N87" s="128" t="str">
        <f>IFERROR(VLOOKUP($B87,'1.Data Part I'!$H$14:$T$114,13,0),"")</f>
        <v/>
      </c>
      <c r="O87" s="107"/>
      <c r="P87" s="109"/>
      <c r="Q87" s="108" t="str">
        <f t="shared" si="1"/>
        <v/>
      </c>
    </row>
    <row r="88" spans="2:17" x14ac:dyDescent="0.25">
      <c r="B88" s="98"/>
      <c r="C88" s="97" t="str">
        <f>IFERROR(VLOOKUP($B88,'1.Data Part I'!$H$14:$T$114,2,0),"")</f>
        <v/>
      </c>
      <c r="D88" s="97" t="str">
        <f>IFERROR(VLOOKUP($B88,'1.Data Part I'!$H$14:$T$114,3,0),"")</f>
        <v/>
      </c>
      <c r="E88" s="97" t="str">
        <f>IFERROR(VLOOKUP($B88,'1.Data Part I'!$H$14:$T$114,4,0),"")</f>
        <v/>
      </c>
      <c r="F88" s="97" t="str">
        <f>IFERROR(VLOOKUP($B88,'1.Data Part I'!$H$14:$T$114,5,0),"")</f>
        <v/>
      </c>
      <c r="G88" s="97" t="str">
        <f>IFERROR(VLOOKUP($B88,'1.Data Part I'!$H$14:$T$114,6,0),"")</f>
        <v/>
      </c>
      <c r="H88" s="112" t="str">
        <f>IFERROR(VLOOKUP($B88,'1.Data Part I'!$H$14:$T$114,7,0),"")</f>
        <v/>
      </c>
      <c r="I88" s="100" t="str">
        <f>IFERROR(VLOOKUP($B88,'1.Data Part I'!$H$14:$T$114,8,0),"")</f>
        <v/>
      </c>
      <c r="J88" s="100" t="str">
        <f>IFERROR(VLOOKUP($B88,'1.Data Part I'!$H$14:$T$114,9,0),"")</f>
        <v/>
      </c>
      <c r="K88" s="111" t="str">
        <f>IFERROR(VLOOKUP($B88,'1.Data Part I'!$H$14:$T$114,10,0),"")</f>
        <v/>
      </c>
      <c r="L88" s="100" t="str">
        <f>IFERROR(VLOOKUP($B88,'1.Data Part I'!$H$14:$T$114,11,0),"")</f>
        <v/>
      </c>
      <c r="M88" s="111" t="str">
        <f>IFERROR(VLOOKUP($B88,'1.Data Part I'!$H$14:$T$114,12,0),"")</f>
        <v/>
      </c>
      <c r="N88" s="128" t="str">
        <f>IFERROR(VLOOKUP($B88,'1.Data Part I'!$H$14:$T$114,13,0),"")</f>
        <v/>
      </c>
      <c r="O88" s="107"/>
      <c r="P88" s="109"/>
      <c r="Q88" s="108" t="str">
        <f t="shared" si="1"/>
        <v/>
      </c>
    </row>
    <row r="89" spans="2:17" x14ac:dyDescent="0.25">
      <c r="B89" s="98"/>
      <c r="C89" s="97" t="str">
        <f>IFERROR(VLOOKUP($B89,'1.Data Part I'!$H$14:$T$114,2,0),"")</f>
        <v/>
      </c>
      <c r="D89" s="97" t="str">
        <f>IFERROR(VLOOKUP($B89,'1.Data Part I'!$H$14:$T$114,3,0),"")</f>
        <v/>
      </c>
      <c r="E89" s="97" t="str">
        <f>IFERROR(VLOOKUP($B89,'1.Data Part I'!$H$14:$T$114,4,0),"")</f>
        <v/>
      </c>
      <c r="F89" s="97" t="str">
        <f>IFERROR(VLOOKUP($B89,'1.Data Part I'!$H$14:$T$114,5,0),"")</f>
        <v/>
      </c>
      <c r="G89" s="97" t="str">
        <f>IFERROR(VLOOKUP($B89,'1.Data Part I'!$H$14:$T$114,6,0),"")</f>
        <v/>
      </c>
      <c r="H89" s="112" t="str">
        <f>IFERROR(VLOOKUP($B89,'1.Data Part I'!$H$14:$T$114,7,0),"")</f>
        <v/>
      </c>
      <c r="I89" s="100" t="str">
        <f>IFERROR(VLOOKUP($B89,'1.Data Part I'!$H$14:$T$114,8,0),"")</f>
        <v/>
      </c>
      <c r="J89" s="100" t="str">
        <f>IFERROR(VLOOKUP($B89,'1.Data Part I'!$H$14:$T$114,9,0),"")</f>
        <v/>
      </c>
      <c r="K89" s="111" t="str">
        <f>IFERROR(VLOOKUP($B89,'1.Data Part I'!$H$14:$T$114,10,0),"")</f>
        <v/>
      </c>
      <c r="L89" s="100" t="str">
        <f>IFERROR(VLOOKUP($B89,'1.Data Part I'!$H$14:$T$114,11,0),"")</f>
        <v/>
      </c>
      <c r="M89" s="111" t="str">
        <f>IFERROR(VLOOKUP($B89,'1.Data Part I'!$H$14:$T$114,12,0),"")</f>
        <v/>
      </c>
      <c r="N89" s="128" t="str">
        <f>IFERROR(VLOOKUP($B89,'1.Data Part I'!$H$14:$T$114,13,0),"")</f>
        <v/>
      </c>
      <c r="O89" s="107"/>
      <c r="P89" s="109"/>
      <c r="Q89" s="108" t="str">
        <f t="shared" si="1"/>
        <v/>
      </c>
    </row>
    <row r="90" spans="2:17" x14ac:dyDescent="0.25">
      <c r="B90" s="98"/>
      <c r="C90" s="97" t="str">
        <f>IFERROR(VLOOKUP($B90,'1.Data Part I'!$H$14:$T$114,2,0),"")</f>
        <v/>
      </c>
      <c r="D90" s="97" t="str">
        <f>IFERROR(VLOOKUP($B90,'1.Data Part I'!$H$14:$T$114,3,0),"")</f>
        <v/>
      </c>
      <c r="E90" s="97" t="str">
        <f>IFERROR(VLOOKUP($B90,'1.Data Part I'!$H$14:$T$114,4,0),"")</f>
        <v/>
      </c>
      <c r="F90" s="97" t="str">
        <f>IFERROR(VLOOKUP($B90,'1.Data Part I'!$H$14:$T$114,5,0),"")</f>
        <v/>
      </c>
      <c r="G90" s="97" t="str">
        <f>IFERROR(VLOOKUP($B90,'1.Data Part I'!$H$14:$T$114,6,0),"")</f>
        <v/>
      </c>
      <c r="H90" s="112" t="str">
        <f>IFERROR(VLOOKUP($B90,'1.Data Part I'!$H$14:$T$114,7,0),"")</f>
        <v/>
      </c>
      <c r="I90" s="100" t="str">
        <f>IFERROR(VLOOKUP($B90,'1.Data Part I'!$H$14:$T$114,8,0),"")</f>
        <v/>
      </c>
      <c r="J90" s="100" t="str">
        <f>IFERROR(VLOOKUP($B90,'1.Data Part I'!$H$14:$T$114,9,0),"")</f>
        <v/>
      </c>
      <c r="K90" s="111" t="str">
        <f>IFERROR(VLOOKUP($B90,'1.Data Part I'!$H$14:$T$114,10,0),"")</f>
        <v/>
      </c>
      <c r="L90" s="100" t="str">
        <f>IFERROR(VLOOKUP($B90,'1.Data Part I'!$H$14:$T$114,11,0),"")</f>
        <v/>
      </c>
      <c r="M90" s="111" t="str">
        <f>IFERROR(VLOOKUP($B90,'1.Data Part I'!$H$14:$T$114,12,0),"")</f>
        <v/>
      </c>
      <c r="N90" s="128" t="str">
        <f>IFERROR(VLOOKUP($B90,'1.Data Part I'!$H$14:$T$114,13,0),"")</f>
        <v/>
      </c>
      <c r="O90" s="107"/>
      <c r="P90" s="109"/>
      <c r="Q90" s="108" t="str">
        <f t="shared" si="1"/>
        <v/>
      </c>
    </row>
    <row r="91" spans="2:17" x14ac:dyDescent="0.25">
      <c r="B91" s="98"/>
      <c r="C91" s="97" t="str">
        <f>IFERROR(VLOOKUP($B91,'1.Data Part I'!$H$14:$T$114,2,0),"")</f>
        <v/>
      </c>
      <c r="D91" s="97" t="str">
        <f>IFERROR(VLOOKUP($B91,'1.Data Part I'!$H$14:$T$114,3,0),"")</f>
        <v/>
      </c>
      <c r="E91" s="97" t="str">
        <f>IFERROR(VLOOKUP($B91,'1.Data Part I'!$H$14:$T$114,4,0),"")</f>
        <v/>
      </c>
      <c r="F91" s="97" t="str">
        <f>IFERROR(VLOOKUP($B91,'1.Data Part I'!$H$14:$T$114,5,0),"")</f>
        <v/>
      </c>
      <c r="G91" s="97" t="str">
        <f>IFERROR(VLOOKUP($B91,'1.Data Part I'!$H$14:$T$114,6,0),"")</f>
        <v/>
      </c>
      <c r="H91" s="112" t="str">
        <f>IFERROR(VLOOKUP($B91,'1.Data Part I'!$H$14:$T$114,7,0),"")</f>
        <v/>
      </c>
      <c r="I91" s="100" t="str">
        <f>IFERROR(VLOOKUP($B91,'1.Data Part I'!$H$14:$T$114,8,0),"")</f>
        <v/>
      </c>
      <c r="J91" s="100" t="str">
        <f>IFERROR(VLOOKUP($B91,'1.Data Part I'!$H$14:$T$114,9,0),"")</f>
        <v/>
      </c>
      <c r="K91" s="111" t="str">
        <f>IFERROR(VLOOKUP($B91,'1.Data Part I'!$H$14:$T$114,10,0),"")</f>
        <v/>
      </c>
      <c r="L91" s="100" t="str">
        <f>IFERROR(VLOOKUP($B91,'1.Data Part I'!$H$14:$T$114,11,0),"")</f>
        <v/>
      </c>
      <c r="M91" s="111" t="str">
        <f>IFERROR(VLOOKUP($B91,'1.Data Part I'!$H$14:$T$114,12,0),"")</f>
        <v/>
      </c>
      <c r="N91" s="128" t="str">
        <f>IFERROR(VLOOKUP($B91,'1.Data Part I'!$H$14:$T$114,13,0),"")</f>
        <v/>
      </c>
      <c r="O91" s="107"/>
      <c r="P91" s="109"/>
      <c r="Q91" s="108" t="str">
        <f t="shared" si="1"/>
        <v/>
      </c>
    </row>
    <row r="92" spans="2:17" x14ac:dyDescent="0.25">
      <c r="B92" s="98"/>
      <c r="C92" s="97" t="str">
        <f>IFERROR(VLOOKUP($B92,'1.Data Part I'!$H$14:$T$114,2,0),"")</f>
        <v/>
      </c>
      <c r="D92" s="97" t="str">
        <f>IFERROR(VLOOKUP($B92,'1.Data Part I'!$H$14:$T$114,3,0),"")</f>
        <v/>
      </c>
      <c r="E92" s="97" t="str">
        <f>IFERROR(VLOOKUP($B92,'1.Data Part I'!$H$14:$T$114,4,0),"")</f>
        <v/>
      </c>
      <c r="F92" s="97" t="str">
        <f>IFERROR(VLOOKUP($B92,'1.Data Part I'!$H$14:$T$114,5,0),"")</f>
        <v/>
      </c>
      <c r="G92" s="97" t="str">
        <f>IFERROR(VLOOKUP($B92,'1.Data Part I'!$H$14:$T$114,6,0),"")</f>
        <v/>
      </c>
      <c r="H92" s="112" t="str">
        <f>IFERROR(VLOOKUP($B92,'1.Data Part I'!$H$14:$T$114,7,0),"")</f>
        <v/>
      </c>
      <c r="I92" s="100" t="str">
        <f>IFERROR(VLOOKUP($B92,'1.Data Part I'!$H$14:$T$114,8,0),"")</f>
        <v/>
      </c>
      <c r="J92" s="100" t="str">
        <f>IFERROR(VLOOKUP($B92,'1.Data Part I'!$H$14:$T$114,9,0),"")</f>
        <v/>
      </c>
      <c r="K92" s="111" t="str">
        <f>IFERROR(VLOOKUP($B92,'1.Data Part I'!$H$14:$T$114,10,0),"")</f>
        <v/>
      </c>
      <c r="L92" s="100" t="str">
        <f>IFERROR(VLOOKUP($B92,'1.Data Part I'!$H$14:$T$114,11,0),"")</f>
        <v/>
      </c>
      <c r="M92" s="111" t="str">
        <f>IFERROR(VLOOKUP($B92,'1.Data Part I'!$H$14:$T$114,12,0),"")</f>
        <v/>
      </c>
      <c r="N92" s="128" t="str">
        <f>IFERROR(VLOOKUP($B92,'1.Data Part I'!$H$14:$T$114,13,0),"")</f>
        <v/>
      </c>
      <c r="O92" s="107"/>
      <c r="P92" s="109"/>
      <c r="Q92" s="108" t="str">
        <f t="shared" si="1"/>
        <v/>
      </c>
    </row>
    <row r="93" spans="2:17" x14ac:dyDescent="0.25">
      <c r="B93" s="98"/>
      <c r="C93" s="97" t="str">
        <f>IFERROR(VLOOKUP($B93,'1.Data Part I'!$H$14:$T$114,2,0),"")</f>
        <v/>
      </c>
      <c r="D93" s="97" t="str">
        <f>IFERROR(VLOOKUP($B93,'1.Data Part I'!$H$14:$T$114,3,0),"")</f>
        <v/>
      </c>
      <c r="E93" s="97" t="str">
        <f>IFERROR(VLOOKUP($B93,'1.Data Part I'!$H$14:$T$114,4,0),"")</f>
        <v/>
      </c>
      <c r="F93" s="97" t="str">
        <f>IFERROR(VLOOKUP($B93,'1.Data Part I'!$H$14:$T$114,5,0),"")</f>
        <v/>
      </c>
      <c r="G93" s="97" t="str">
        <f>IFERROR(VLOOKUP($B93,'1.Data Part I'!$H$14:$T$114,6,0),"")</f>
        <v/>
      </c>
      <c r="H93" s="112" t="str">
        <f>IFERROR(VLOOKUP($B93,'1.Data Part I'!$H$14:$T$114,7,0),"")</f>
        <v/>
      </c>
      <c r="I93" s="100" t="str">
        <f>IFERROR(VLOOKUP($B93,'1.Data Part I'!$H$14:$T$114,8,0),"")</f>
        <v/>
      </c>
      <c r="J93" s="100" t="str">
        <f>IFERROR(VLOOKUP($B93,'1.Data Part I'!$H$14:$T$114,9,0),"")</f>
        <v/>
      </c>
      <c r="K93" s="111" t="str">
        <f>IFERROR(VLOOKUP($B93,'1.Data Part I'!$H$14:$T$114,10,0),"")</f>
        <v/>
      </c>
      <c r="L93" s="100" t="str">
        <f>IFERROR(VLOOKUP($B93,'1.Data Part I'!$H$14:$T$114,11,0),"")</f>
        <v/>
      </c>
      <c r="M93" s="111" t="str">
        <f>IFERROR(VLOOKUP($B93,'1.Data Part I'!$H$14:$T$114,12,0),"")</f>
        <v/>
      </c>
      <c r="N93" s="128" t="str">
        <f>IFERROR(VLOOKUP($B93,'1.Data Part I'!$H$14:$T$114,13,0),"")</f>
        <v/>
      </c>
      <c r="O93" s="107"/>
      <c r="P93" s="109"/>
      <c r="Q93" s="108" t="str">
        <f t="shared" si="1"/>
        <v/>
      </c>
    </row>
    <row r="94" spans="2:17" x14ac:dyDescent="0.25">
      <c r="B94" s="98"/>
      <c r="C94" s="97" t="str">
        <f>IFERROR(VLOOKUP($B94,'1.Data Part I'!$H$14:$T$114,2,0),"")</f>
        <v/>
      </c>
      <c r="D94" s="97" t="str">
        <f>IFERROR(VLOOKUP($B94,'1.Data Part I'!$H$14:$T$114,3,0),"")</f>
        <v/>
      </c>
      <c r="E94" s="97" t="str">
        <f>IFERROR(VLOOKUP($B94,'1.Data Part I'!$H$14:$T$114,4,0),"")</f>
        <v/>
      </c>
      <c r="F94" s="97" t="str">
        <f>IFERROR(VLOOKUP($B94,'1.Data Part I'!$H$14:$T$114,5,0),"")</f>
        <v/>
      </c>
      <c r="G94" s="97" t="str">
        <f>IFERROR(VLOOKUP($B94,'1.Data Part I'!$H$14:$T$114,6,0),"")</f>
        <v/>
      </c>
      <c r="H94" s="112" t="str">
        <f>IFERROR(VLOOKUP($B94,'1.Data Part I'!$H$14:$T$114,7,0),"")</f>
        <v/>
      </c>
      <c r="I94" s="100" t="str">
        <f>IFERROR(VLOOKUP($B94,'1.Data Part I'!$H$14:$T$114,8,0),"")</f>
        <v/>
      </c>
      <c r="J94" s="100" t="str">
        <f>IFERROR(VLOOKUP($B94,'1.Data Part I'!$H$14:$T$114,9,0),"")</f>
        <v/>
      </c>
      <c r="K94" s="111" t="str">
        <f>IFERROR(VLOOKUP($B94,'1.Data Part I'!$H$14:$T$114,10,0),"")</f>
        <v/>
      </c>
      <c r="L94" s="100" t="str">
        <f>IFERROR(VLOOKUP($B94,'1.Data Part I'!$H$14:$T$114,11,0),"")</f>
        <v/>
      </c>
      <c r="M94" s="111" t="str">
        <f>IFERROR(VLOOKUP($B94,'1.Data Part I'!$H$14:$T$114,12,0),"")</f>
        <v/>
      </c>
      <c r="N94" s="128" t="str">
        <f>IFERROR(VLOOKUP($B94,'1.Data Part I'!$H$14:$T$114,13,0),"")</f>
        <v/>
      </c>
      <c r="O94" s="107"/>
      <c r="P94" s="109"/>
      <c r="Q94" s="108" t="str">
        <f t="shared" si="1"/>
        <v/>
      </c>
    </row>
    <row r="95" spans="2:17" x14ac:dyDescent="0.25">
      <c r="B95" s="98"/>
      <c r="C95" s="97" t="str">
        <f>IFERROR(VLOOKUP($B95,'1.Data Part I'!$H$14:$T$114,2,0),"")</f>
        <v/>
      </c>
      <c r="D95" s="97" t="str">
        <f>IFERROR(VLOOKUP($B95,'1.Data Part I'!$H$14:$T$114,3,0),"")</f>
        <v/>
      </c>
      <c r="E95" s="97" t="str">
        <f>IFERROR(VLOOKUP($B95,'1.Data Part I'!$H$14:$T$114,4,0),"")</f>
        <v/>
      </c>
      <c r="F95" s="97" t="str">
        <f>IFERROR(VLOOKUP($B95,'1.Data Part I'!$H$14:$T$114,5,0),"")</f>
        <v/>
      </c>
      <c r="G95" s="97" t="str">
        <f>IFERROR(VLOOKUP($B95,'1.Data Part I'!$H$14:$T$114,6,0),"")</f>
        <v/>
      </c>
      <c r="H95" s="112" t="str">
        <f>IFERROR(VLOOKUP($B95,'1.Data Part I'!$H$14:$T$114,7,0),"")</f>
        <v/>
      </c>
      <c r="I95" s="100" t="str">
        <f>IFERROR(VLOOKUP($B95,'1.Data Part I'!$H$14:$T$114,8,0),"")</f>
        <v/>
      </c>
      <c r="J95" s="100" t="str">
        <f>IFERROR(VLOOKUP($B95,'1.Data Part I'!$H$14:$T$114,9,0),"")</f>
        <v/>
      </c>
      <c r="K95" s="111" t="str">
        <f>IFERROR(VLOOKUP($B95,'1.Data Part I'!$H$14:$T$114,10,0),"")</f>
        <v/>
      </c>
      <c r="L95" s="100" t="str">
        <f>IFERROR(VLOOKUP($B95,'1.Data Part I'!$H$14:$T$114,11,0),"")</f>
        <v/>
      </c>
      <c r="M95" s="111" t="str">
        <f>IFERROR(VLOOKUP($B95,'1.Data Part I'!$H$14:$T$114,12,0),"")</f>
        <v/>
      </c>
      <c r="N95" s="128" t="str">
        <f>IFERROR(VLOOKUP($B95,'1.Data Part I'!$H$14:$T$114,13,0),"")</f>
        <v/>
      </c>
      <c r="O95" s="107"/>
      <c r="P95" s="109"/>
      <c r="Q95" s="108" t="str">
        <f t="shared" si="1"/>
        <v/>
      </c>
    </row>
    <row r="96" spans="2:17" x14ac:dyDescent="0.25">
      <c r="B96" s="98"/>
      <c r="C96" s="97" t="str">
        <f>IFERROR(VLOOKUP($B96,'1.Data Part I'!$H$14:$T$114,2,0),"")</f>
        <v/>
      </c>
      <c r="D96" s="97" t="str">
        <f>IFERROR(VLOOKUP($B96,'1.Data Part I'!$H$14:$T$114,3,0),"")</f>
        <v/>
      </c>
      <c r="E96" s="97" t="str">
        <f>IFERROR(VLOOKUP($B96,'1.Data Part I'!$H$14:$T$114,4,0),"")</f>
        <v/>
      </c>
      <c r="F96" s="97" t="str">
        <f>IFERROR(VLOOKUP($B96,'1.Data Part I'!$H$14:$T$114,5,0),"")</f>
        <v/>
      </c>
      <c r="G96" s="97" t="str">
        <f>IFERROR(VLOOKUP($B96,'1.Data Part I'!$H$14:$T$114,6,0),"")</f>
        <v/>
      </c>
      <c r="H96" s="112" t="str">
        <f>IFERROR(VLOOKUP($B96,'1.Data Part I'!$H$14:$T$114,7,0),"")</f>
        <v/>
      </c>
      <c r="I96" s="100" t="str">
        <f>IFERROR(VLOOKUP($B96,'1.Data Part I'!$H$14:$T$114,8,0),"")</f>
        <v/>
      </c>
      <c r="J96" s="100" t="str">
        <f>IFERROR(VLOOKUP($B96,'1.Data Part I'!$H$14:$T$114,9,0),"")</f>
        <v/>
      </c>
      <c r="K96" s="111" t="str">
        <f>IFERROR(VLOOKUP($B96,'1.Data Part I'!$H$14:$T$114,10,0),"")</f>
        <v/>
      </c>
      <c r="L96" s="100" t="str">
        <f>IFERROR(VLOOKUP($B96,'1.Data Part I'!$H$14:$T$114,11,0),"")</f>
        <v/>
      </c>
      <c r="M96" s="111" t="str">
        <f>IFERROR(VLOOKUP($B96,'1.Data Part I'!$H$14:$T$114,12,0),"")</f>
        <v/>
      </c>
      <c r="N96" s="128" t="str">
        <f>IFERROR(VLOOKUP($B96,'1.Data Part I'!$H$14:$T$114,13,0),"")</f>
        <v/>
      </c>
      <c r="O96" s="107"/>
      <c r="P96" s="109"/>
      <c r="Q96" s="108" t="str">
        <f t="shared" si="1"/>
        <v/>
      </c>
    </row>
    <row r="97" spans="2:17" x14ac:dyDescent="0.25">
      <c r="B97" s="98"/>
      <c r="C97" s="97" t="str">
        <f>IFERROR(VLOOKUP($B97,'1.Data Part I'!$H$14:$T$114,2,0),"")</f>
        <v/>
      </c>
      <c r="D97" s="97" t="str">
        <f>IFERROR(VLOOKUP($B97,'1.Data Part I'!$H$14:$T$114,3,0),"")</f>
        <v/>
      </c>
      <c r="E97" s="97" t="str">
        <f>IFERROR(VLOOKUP($B97,'1.Data Part I'!$H$14:$T$114,4,0),"")</f>
        <v/>
      </c>
      <c r="F97" s="97" t="str">
        <f>IFERROR(VLOOKUP($B97,'1.Data Part I'!$H$14:$T$114,5,0),"")</f>
        <v/>
      </c>
      <c r="G97" s="97" t="str">
        <f>IFERROR(VLOOKUP($B97,'1.Data Part I'!$H$14:$T$114,6,0),"")</f>
        <v/>
      </c>
      <c r="H97" s="112" t="str">
        <f>IFERROR(VLOOKUP($B97,'1.Data Part I'!$H$14:$T$114,7,0),"")</f>
        <v/>
      </c>
      <c r="I97" s="100" t="str">
        <f>IFERROR(VLOOKUP($B97,'1.Data Part I'!$H$14:$T$114,8,0),"")</f>
        <v/>
      </c>
      <c r="J97" s="100" t="str">
        <f>IFERROR(VLOOKUP($B97,'1.Data Part I'!$H$14:$T$114,9,0),"")</f>
        <v/>
      </c>
      <c r="K97" s="111" t="str">
        <f>IFERROR(VLOOKUP($B97,'1.Data Part I'!$H$14:$T$114,10,0),"")</f>
        <v/>
      </c>
      <c r="L97" s="100" t="str">
        <f>IFERROR(VLOOKUP($B97,'1.Data Part I'!$H$14:$T$114,11,0),"")</f>
        <v/>
      </c>
      <c r="M97" s="111" t="str">
        <f>IFERROR(VLOOKUP($B97,'1.Data Part I'!$H$14:$T$114,12,0),"")</f>
        <v/>
      </c>
      <c r="N97" s="128" t="str">
        <f>IFERROR(VLOOKUP($B97,'1.Data Part I'!$H$14:$T$114,13,0),"")</f>
        <v/>
      </c>
      <c r="O97" s="107"/>
      <c r="P97" s="109"/>
      <c r="Q97" s="108" t="str">
        <f t="shared" si="1"/>
        <v/>
      </c>
    </row>
    <row r="98" spans="2:17" x14ac:dyDescent="0.25">
      <c r="B98" s="98"/>
      <c r="C98" s="97" t="str">
        <f>IFERROR(VLOOKUP($B98,'1.Data Part I'!$H$14:$T$114,2,0),"")</f>
        <v/>
      </c>
      <c r="D98" s="97" t="str">
        <f>IFERROR(VLOOKUP($B98,'1.Data Part I'!$H$14:$T$114,3,0),"")</f>
        <v/>
      </c>
      <c r="E98" s="97" t="str">
        <f>IFERROR(VLOOKUP($B98,'1.Data Part I'!$H$14:$T$114,4,0),"")</f>
        <v/>
      </c>
      <c r="F98" s="97" t="str">
        <f>IFERROR(VLOOKUP($B98,'1.Data Part I'!$H$14:$T$114,5,0),"")</f>
        <v/>
      </c>
      <c r="G98" s="97" t="str">
        <f>IFERROR(VLOOKUP($B98,'1.Data Part I'!$H$14:$T$114,6,0),"")</f>
        <v/>
      </c>
      <c r="H98" s="112" t="str">
        <f>IFERROR(VLOOKUP($B98,'1.Data Part I'!$H$14:$T$114,7,0),"")</f>
        <v/>
      </c>
      <c r="I98" s="100" t="str">
        <f>IFERROR(VLOOKUP($B98,'1.Data Part I'!$H$14:$T$114,8,0),"")</f>
        <v/>
      </c>
      <c r="J98" s="100" t="str">
        <f>IFERROR(VLOOKUP($B98,'1.Data Part I'!$H$14:$T$114,9,0),"")</f>
        <v/>
      </c>
      <c r="K98" s="111" t="str">
        <f>IFERROR(VLOOKUP($B98,'1.Data Part I'!$H$14:$T$114,10,0),"")</f>
        <v/>
      </c>
      <c r="L98" s="100" t="str">
        <f>IFERROR(VLOOKUP($B98,'1.Data Part I'!$H$14:$T$114,11,0),"")</f>
        <v/>
      </c>
      <c r="M98" s="111" t="str">
        <f>IFERROR(VLOOKUP($B98,'1.Data Part I'!$H$14:$T$114,12,0),"")</f>
        <v/>
      </c>
      <c r="N98" s="128" t="str">
        <f>IFERROR(VLOOKUP($B98,'1.Data Part I'!$H$14:$T$114,13,0),"")</f>
        <v/>
      </c>
      <c r="O98" s="107"/>
      <c r="P98" s="109"/>
      <c r="Q98" s="108" t="str">
        <f t="shared" si="1"/>
        <v/>
      </c>
    </row>
    <row r="99" spans="2:17" x14ac:dyDescent="0.25">
      <c r="B99" s="98"/>
      <c r="C99" s="97" t="str">
        <f>IFERROR(VLOOKUP($B99,'1.Data Part I'!$H$14:$T$114,2,0),"")</f>
        <v/>
      </c>
      <c r="D99" s="97" t="str">
        <f>IFERROR(VLOOKUP($B99,'1.Data Part I'!$H$14:$T$114,3,0),"")</f>
        <v/>
      </c>
      <c r="E99" s="97" t="str">
        <f>IFERROR(VLOOKUP($B99,'1.Data Part I'!$H$14:$T$114,4,0),"")</f>
        <v/>
      </c>
      <c r="F99" s="97" t="str">
        <f>IFERROR(VLOOKUP($B99,'1.Data Part I'!$H$14:$T$114,5,0),"")</f>
        <v/>
      </c>
      <c r="G99" s="97" t="str">
        <f>IFERROR(VLOOKUP($B99,'1.Data Part I'!$H$14:$T$114,6,0),"")</f>
        <v/>
      </c>
      <c r="H99" s="112" t="str">
        <f>IFERROR(VLOOKUP($B99,'1.Data Part I'!$H$14:$T$114,7,0),"")</f>
        <v/>
      </c>
      <c r="I99" s="100" t="str">
        <f>IFERROR(VLOOKUP($B99,'1.Data Part I'!$H$14:$T$114,8,0),"")</f>
        <v/>
      </c>
      <c r="J99" s="100" t="str">
        <f>IFERROR(VLOOKUP($B99,'1.Data Part I'!$H$14:$T$114,9,0),"")</f>
        <v/>
      </c>
      <c r="K99" s="111" t="str">
        <f>IFERROR(VLOOKUP($B99,'1.Data Part I'!$H$14:$T$114,10,0),"")</f>
        <v/>
      </c>
      <c r="L99" s="100" t="str">
        <f>IFERROR(VLOOKUP($B99,'1.Data Part I'!$H$14:$T$114,11,0),"")</f>
        <v/>
      </c>
      <c r="M99" s="111" t="str">
        <f>IFERROR(VLOOKUP($B99,'1.Data Part I'!$H$14:$T$114,12,0),"")</f>
        <v/>
      </c>
      <c r="N99" s="128" t="str">
        <f>IFERROR(VLOOKUP($B99,'1.Data Part I'!$H$14:$T$114,13,0),"")</f>
        <v/>
      </c>
      <c r="O99" s="107"/>
      <c r="P99" s="109"/>
      <c r="Q99" s="108" t="str">
        <f t="shared" si="1"/>
        <v/>
      </c>
    </row>
    <row r="100" spans="2:17" x14ac:dyDescent="0.25">
      <c r="B100" s="98"/>
      <c r="C100" s="97" t="str">
        <f>IFERROR(VLOOKUP($B100,'1.Data Part I'!$H$14:$T$114,2,0),"")</f>
        <v/>
      </c>
      <c r="D100" s="97" t="str">
        <f>IFERROR(VLOOKUP($B100,'1.Data Part I'!$H$14:$T$114,3,0),"")</f>
        <v/>
      </c>
      <c r="E100" s="97" t="str">
        <f>IFERROR(VLOOKUP($B100,'1.Data Part I'!$H$14:$T$114,4,0),"")</f>
        <v/>
      </c>
      <c r="F100" s="97" t="str">
        <f>IFERROR(VLOOKUP($B100,'1.Data Part I'!$H$14:$T$114,5,0),"")</f>
        <v/>
      </c>
      <c r="G100" s="97" t="str">
        <f>IFERROR(VLOOKUP($B100,'1.Data Part I'!$H$14:$T$114,6,0),"")</f>
        <v/>
      </c>
      <c r="H100" s="112" t="str">
        <f>IFERROR(VLOOKUP($B100,'1.Data Part I'!$H$14:$T$114,7,0),"")</f>
        <v/>
      </c>
      <c r="I100" s="100" t="str">
        <f>IFERROR(VLOOKUP($B100,'1.Data Part I'!$H$14:$T$114,8,0),"")</f>
        <v/>
      </c>
      <c r="J100" s="100" t="str">
        <f>IFERROR(VLOOKUP($B100,'1.Data Part I'!$H$14:$T$114,9,0),"")</f>
        <v/>
      </c>
      <c r="K100" s="111" t="str">
        <f>IFERROR(VLOOKUP($B100,'1.Data Part I'!$H$14:$T$114,10,0),"")</f>
        <v/>
      </c>
      <c r="L100" s="100" t="str">
        <f>IFERROR(VLOOKUP($B100,'1.Data Part I'!$H$14:$T$114,11,0),"")</f>
        <v/>
      </c>
      <c r="M100" s="111" t="str">
        <f>IFERROR(VLOOKUP($B100,'1.Data Part I'!$H$14:$T$114,12,0),"")</f>
        <v/>
      </c>
      <c r="N100" s="128" t="str">
        <f>IFERROR(VLOOKUP($B100,'1.Data Part I'!$H$14:$T$114,13,0),"")</f>
        <v/>
      </c>
      <c r="O100" s="107"/>
      <c r="P100" s="109"/>
      <c r="Q100" s="108" t="str">
        <f t="shared" si="1"/>
        <v/>
      </c>
    </row>
    <row r="101" spans="2:17" x14ac:dyDescent="0.25">
      <c r="B101" s="98"/>
      <c r="C101" s="97" t="str">
        <f>IFERROR(VLOOKUP($B101,'1.Data Part I'!$H$14:$T$114,2,0),"")</f>
        <v/>
      </c>
      <c r="D101" s="97" t="str">
        <f>IFERROR(VLOOKUP($B101,'1.Data Part I'!$H$14:$T$114,3,0),"")</f>
        <v/>
      </c>
      <c r="E101" s="97" t="str">
        <f>IFERROR(VLOOKUP($B101,'1.Data Part I'!$H$14:$T$114,4,0),"")</f>
        <v/>
      </c>
      <c r="F101" s="97" t="str">
        <f>IFERROR(VLOOKUP($B101,'1.Data Part I'!$H$14:$T$114,5,0),"")</f>
        <v/>
      </c>
      <c r="G101" s="97" t="str">
        <f>IFERROR(VLOOKUP($B101,'1.Data Part I'!$H$14:$T$114,6,0),"")</f>
        <v/>
      </c>
      <c r="H101" s="112" t="str">
        <f>IFERROR(VLOOKUP($B101,'1.Data Part I'!$H$14:$T$114,7,0),"")</f>
        <v/>
      </c>
      <c r="I101" s="100" t="str">
        <f>IFERROR(VLOOKUP($B101,'1.Data Part I'!$H$14:$T$114,8,0),"")</f>
        <v/>
      </c>
      <c r="J101" s="100" t="str">
        <f>IFERROR(VLOOKUP($B101,'1.Data Part I'!$H$14:$T$114,9,0),"")</f>
        <v/>
      </c>
      <c r="K101" s="111" t="str">
        <f>IFERROR(VLOOKUP($B101,'1.Data Part I'!$H$14:$T$114,10,0),"")</f>
        <v/>
      </c>
      <c r="L101" s="100" t="str">
        <f>IFERROR(VLOOKUP($B101,'1.Data Part I'!$H$14:$T$114,11,0),"")</f>
        <v/>
      </c>
      <c r="M101" s="111" t="str">
        <f>IFERROR(VLOOKUP($B101,'1.Data Part I'!$H$14:$T$114,12,0),"")</f>
        <v/>
      </c>
      <c r="N101" s="128" t="str">
        <f>IFERROR(VLOOKUP($B101,'1.Data Part I'!$H$14:$T$114,13,0),"")</f>
        <v/>
      </c>
      <c r="O101" s="107"/>
      <c r="P101" s="109"/>
      <c r="Q101" s="108" t="str">
        <f t="shared" si="1"/>
        <v/>
      </c>
    </row>
    <row r="102" spans="2:17" x14ac:dyDescent="0.25">
      <c r="B102" s="98"/>
      <c r="C102" s="97" t="str">
        <f>IFERROR(VLOOKUP($B102,'1.Data Part I'!$H$14:$T$114,2,0),"")</f>
        <v/>
      </c>
      <c r="D102" s="97" t="str">
        <f>IFERROR(VLOOKUP($B102,'1.Data Part I'!$H$14:$T$114,3,0),"")</f>
        <v/>
      </c>
      <c r="E102" s="97" t="str">
        <f>IFERROR(VLOOKUP($B102,'1.Data Part I'!$H$14:$T$114,4,0),"")</f>
        <v/>
      </c>
      <c r="F102" s="97" t="str">
        <f>IFERROR(VLOOKUP($B102,'1.Data Part I'!$H$14:$T$114,5,0),"")</f>
        <v/>
      </c>
      <c r="G102" s="97" t="str">
        <f>IFERROR(VLOOKUP($B102,'1.Data Part I'!$H$14:$T$114,6,0),"")</f>
        <v/>
      </c>
      <c r="H102" s="112" t="str">
        <f>IFERROR(VLOOKUP($B102,'1.Data Part I'!$H$14:$T$114,7,0),"")</f>
        <v/>
      </c>
      <c r="I102" s="100" t="str">
        <f>IFERROR(VLOOKUP($B102,'1.Data Part I'!$H$14:$T$114,8,0),"")</f>
        <v/>
      </c>
      <c r="J102" s="100" t="str">
        <f>IFERROR(VLOOKUP($B102,'1.Data Part I'!$H$14:$T$114,9,0),"")</f>
        <v/>
      </c>
      <c r="K102" s="111" t="str">
        <f>IFERROR(VLOOKUP($B102,'1.Data Part I'!$H$14:$T$114,10,0),"")</f>
        <v/>
      </c>
      <c r="L102" s="100" t="str">
        <f>IFERROR(VLOOKUP($B102,'1.Data Part I'!$H$14:$T$114,11,0),"")</f>
        <v/>
      </c>
      <c r="M102" s="111" t="str">
        <f>IFERROR(VLOOKUP($B102,'1.Data Part I'!$H$14:$T$114,12,0),"")</f>
        <v/>
      </c>
      <c r="N102" s="128" t="str">
        <f>IFERROR(VLOOKUP($B102,'1.Data Part I'!$H$14:$T$114,13,0),"")</f>
        <v/>
      </c>
      <c r="O102" s="107"/>
      <c r="P102" s="109"/>
      <c r="Q102" s="108" t="str">
        <f t="shared" si="1"/>
        <v/>
      </c>
    </row>
    <row r="103" spans="2:17" x14ac:dyDescent="0.25">
      <c r="B103" s="98"/>
      <c r="C103" s="97" t="str">
        <f>IFERROR(VLOOKUP($B103,'1.Data Part I'!$H$14:$T$114,2,0),"")</f>
        <v/>
      </c>
      <c r="D103" s="97" t="str">
        <f>IFERROR(VLOOKUP($B103,'1.Data Part I'!$H$14:$T$114,3,0),"")</f>
        <v/>
      </c>
      <c r="E103" s="97" t="str">
        <f>IFERROR(VLOOKUP($B103,'1.Data Part I'!$H$14:$T$114,4,0),"")</f>
        <v/>
      </c>
      <c r="F103" s="97" t="str">
        <f>IFERROR(VLOOKUP($B103,'1.Data Part I'!$H$14:$T$114,5,0),"")</f>
        <v/>
      </c>
      <c r="G103" s="97" t="str">
        <f>IFERROR(VLOOKUP($B103,'1.Data Part I'!$H$14:$T$114,6,0),"")</f>
        <v/>
      </c>
      <c r="H103" s="112" t="str">
        <f>IFERROR(VLOOKUP($B103,'1.Data Part I'!$H$14:$T$114,7,0),"")</f>
        <v/>
      </c>
      <c r="I103" s="100" t="str">
        <f>IFERROR(VLOOKUP($B103,'1.Data Part I'!$H$14:$T$114,8,0),"")</f>
        <v/>
      </c>
      <c r="J103" s="100" t="str">
        <f>IFERROR(VLOOKUP($B103,'1.Data Part I'!$H$14:$T$114,9,0),"")</f>
        <v/>
      </c>
      <c r="K103" s="111" t="str">
        <f>IFERROR(VLOOKUP($B103,'1.Data Part I'!$H$14:$T$114,10,0),"")</f>
        <v/>
      </c>
      <c r="L103" s="100" t="str">
        <f>IFERROR(VLOOKUP($B103,'1.Data Part I'!$H$14:$T$114,11,0),"")</f>
        <v/>
      </c>
      <c r="M103" s="111" t="str">
        <f>IFERROR(VLOOKUP($B103,'1.Data Part I'!$H$14:$T$114,12,0),"")</f>
        <v/>
      </c>
      <c r="N103" s="128" t="str">
        <f>IFERROR(VLOOKUP($B103,'1.Data Part I'!$H$14:$T$114,13,0),"")</f>
        <v/>
      </c>
      <c r="O103" s="107"/>
      <c r="P103" s="109"/>
      <c r="Q103" s="108" t="str">
        <f t="shared" si="1"/>
        <v/>
      </c>
    </row>
    <row r="104" spans="2:17" x14ac:dyDescent="0.25">
      <c r="B104" s="98"/>
      <c r="C104" s="97" t="str">
        <f>IFERROR(VLOOKUP($B104,'1.Data Part I'!$H$14:$T$114,2,0),"")</f>
        <v/>
      </c>
      <c r="D104" s="97" t="str">
        <f>IFERROR(VLOOKUP($B104,'1.Data Part I'!$H$14:$T$114,3,0),"")</f>
        <v/>
      </c>
      <c r="E104" s="97" t="str">
        <f>IFERROR(VLOOKUP($B104,'1.Data Part I'!$H$14:$T$114,4,0),"")</f>
        <v/>
      </c>
      <c r="F104" s="97" t="str">
        <f>IFERROR(VLOOKUP($B104,'1.Data Part I'!$H$14:$T$114,5,0),"")</f>
        <v/>
      </c>
      <c r="G104" s="97" t="str">
        <f>IFERROR(VLOOKUP($B104,'1.Data Part I'!$H$14:$T$114,6,0),"")</f>
        <v/>
      </c>
      <c r="H104" s="112" t="str">
        <f>IFERROR(VLOOKUP($B104,'1.Data Part I'!$H$14:$T$114,7,0),"")</f>
        <v/>
      </c>
      <c r="I104" s="100" t="str">
        <f>IFERROR(VLOOKUP($B104,'1.Data Part I'!$H$14:$T$114,8,0),"")</f>
        <v/>
      </c>
      <c r="J104" s="100" t="str">
        <f>IFERROR(VLOOKUP($B104,'1.Data Part I'!$H$14:$T$114,9,0),"")</f>
        <v/>
      </c>
      <c r="K104" s="111" t="str">
        <f>IFERROR(VLOOKUP($B104,'1.Data Part I'!$H$14:$T$114,10,0),"")</f>
        <v/>
      </c>
      <c r="L104" s="100" t="str">
        <f>IFERROR(VLOOKUP($B104,'1.Data Part I'!$H$14:$T$114,11,0),"")</f>
        <v/>
      </c>
      <c r="M104" s="111" t="str">
        <f>IFERROR(VLOOKUP($B104,'1.Data Part I'!$H$14:$T$114,12,0),"")</f>
        <v/>
      </c>
      <c r="N104" s="128" t="str">
        <f>IFERROR(VLOOKUP($B104,'1.Data Part I'!$H$14:$T$114,13,0),"")</f>
        <v/>
      </c>
      <c r="O104" s="107"/>
      <c r="P104" s="109"/>
      <c r="Q104" s="108" t="str">
        <f t="shared" si="1"/>
        <v/>
      </c>
    </row>
    <row r="105" spans="2:17" x14ac:dyDescent="0.25">
      <c r="B105" s="98"/>
      <c r="C105" s="97" t="str">
        <f>IFERROR(VLOOKUP($B105,'1.Data Part I'!$H$14:$T$114,2,0),"")</f>
        <v/>
      </c>
      <c r="D105" s="97" t="str">
        <f>IFERROR(VLOOKUP($B105,'1.Data Part I'!$H$14:$T$114,3,0),"")</f>
        <v/>
      </c>
      <c r="E105" s="97" t="str">
        <f>IFERROR(VLOOKUP($B105,'1.Data Part I'!$H$14:$T$114,4,0),"")</f>
        <v/>
      </c>
      <c r="F105" s="97" t="str">
        <f>IFERROR(VLOOKUP($B105,'1.Data Part I'!$H$14:$T$114,5,0),"")</f>
        <v/>
      </c>
      <c r="G105" s="97" t="str">
        <f>IFERROR(VLOOKUP($B105,'1.Data Part I'!$H$14:$T$114,6,0),"")</f>
        <v/>
      </c>
      <c r="H105" s="112" t="str">
        <f>IFERROR(VLOOKUP($B105,'1.Data Part I'!$H$14:$T$114,7,0),"")</f>
        <v/>
      </c>
      <c r="I105" s="100" t="str">
        <f>IFERROR(VLOOKUP($B105,'1.Data Part I'!$H$14:$T$114,8,0),"")</f>
        <v/>
      </c>
      <c r="J105" s="100" t="str">
        <f>IFERROR(VLOOKUP($B105,'1.Data Part I'!$H$14:$T$114,9,0),"")</f>
        <v/>
      </c>
      <c r="K105" s="111" t="str">
        <f>IFERROR(VLOOKUP($B105,'1.Data Part I'!$H$14:$T$114,10,0),"")</f>
        <v/>
      </c>
      <c r="L105" s="100" t="str">
        <f>IFERROR(VLOOKUP($B105,'1.Data Part I'!$H$14:$T$114,11,0),"")</f>
        <v/>
      </c>
      <c r="M105" s="111" t="str">
        <f>IFERROR(VLOOKUP($B105,'1.Data Part I'!$H$14:$T$114,12,0),"")</f>
        <v/>
      </c>
      <c r="N105" s="128" t="str">
        <f>IFERROR(VLOOKUP($B105,'1.Data Part I'!$H$14:$T$114,13,0),"")</f>
        <v/>
      </c>
      <c r="O105" s="107"/>
      <c r="P105" s="109"/>
      <c r="Q105" s="108" t="str">
        <f t="shared" si="1"/>
        <v/>
      </c>
    </row>
    <row r="106" spans="2:17" x14ac:dyDescent="0.25">
      <c r="B106" s="98"/>
      <c r="C106" s="97" t="str">
        <f>IFERROR(VLOOKUP($B106,'1.Data Part I'!$H$14:$T$114,2,0),"")</f>
        <v/>
      </c>
      <c r="D106" s="97" t="str">
        <f>IFERROR(VLOOKUP($B106,'1.Data Part I'!$H$14:$T$114,3,0),"")</f>
        <v/>
      </c>
      <c r="E106" s="97" t="str">
        <f>IFERROR(VLOOKUP($B106,'1.Data Part I'!$H$14:$T$114,4,0),"")</f>
        <v/>
      </c>
      <c r="F106" s="97" t="str">
        <f>IFERROR(VLOOKUP($B106,'1.Data Part I'!$H$14:$T$114,5,0),"")</f>
        <v/>
      </c>
      <c r="G106" s="97" t="str">
        <f>IFERROR(VLOOKUP($B106,'1.Data Part I'!$H$14:$T$114,6,0),"")</f>
        <v/>
      </c>
      <c r="H106" s="112" t="str">
        <f>IFERROR(VLOOKUP($B106,'1.Data Part I'!$H$14:$T$114,7,0),"")</f>
        <v/>
      </c>
      <c r="I106" s="100" t="str">
        <f>IFERROR(VLOOKUP($B106,'1.Data Part I'!$H$14:$T$114,8,0),"")</f>
        <v/>
      </c>
      <c r="J106" s="100" t="str">
        <f>IFERROR(VLOOKUP($B106,'1.Data Part I'!$H$14:$T$114,9,0),"")</f>
        <v/>
      </c>
      <c r="K106" s="111" t="str">
        <f>IFERROR(VLOOKUP($B106,'1.Data Part I'!$H$14:$T$114,10,0),"")</f>
        <v/>
      </c>
      <c r="L106" s="100" t="str">
        <f>IFERROR(VLOOKUP($B106,'1.Data Part I'!$H$14:$T$114,11,0),"")</f>
        <v/>
      </c>
      <c r="M106" s="111" t="str">
        <f>IFERROR(VLOOKUP($B106,'1.Data Part I'!$H$14:$T$114,12,0),"")</f>
        <v/>
      </c>
      <c r="N106" s="128" t="str">
        <f>IFERROR(VLOOKUP($B106,'1.Data Part I'!$H$14:$T$114,13,0),"")</f>
        <v/>
      </c>
      <c r="O106" s="107"/>
      <c r="P106" s="109"/>
      <c r="Q106" s="108" t="str">
        <f t="shared" si="1"/>
        <v/>
      </c>
    </row>
    <row r="107" spans="2:17" x14ac:dyDescent="0.25">
      <c r="B107" s="98"/>
      <c r="C107" s="97" t="str">
        <f>IFERROR(VLOOKUP($B107,'1.Data Part I'!$H$14:$T$114,2,0),"")</f>
        <v/>
      </c>
      <c r="D107" s="97" t="str">
        <f>IFERROR(VLOOKUP($B107,'1.Data Part I'!$H$14:$T$114,3,0),"")</f>
        <v/>
      </c>
      <c r="E107" s="97" t="str">
        <f>IFERROR(VLOOKUP($B107,'1.Data Part I'!$H$14:$T$114,4,0),"")</f>
        <v/>
      </c>
      <c r="F107" s="97" t="str">
        <f>IFERROR(VLOOKUP($B107,'1.Data Part I'!$H$14:$T$114,5,0),"")</f>
        <v/>
      </c>
      <c r="G107" s="97" t="str">
        <f>IFERROR(VLOOKUP($B107,'1.Data Part I'!$H$14:$T$114,6,0),"")</f>
        <v/>
      </c>
      <c r="H107" s="112" t="str">
        <f>IFERROR(VLOOKUP($B107,'1.Data Part I'!$H$14:$T$114,7,0),"")</f>
        <v/>
      </c>
      <c r="I107" s="100" t="str">
        <f>IFERROR(VLOOKUP($B107,'1.Data Part I'!$H$14:$T$114,8,0),"")</f>
        <v/>
      </c>
      <c r="J107" s="100" t="str">
        <f>IFERROR(VLOOKUP($B107,'1.Data Part I'!$H$14:$T$114,9,0),"")</f>
        <v/>
      </c>
      <c r="K107" s="111" t="str">
        <f>IFERROR(VLOOKUP($B107,'1.Data Part I'!$H$14:$T$114,10,0),"")</f>
        <v/>
      </c>
      <c r="L107" s="100" t="str">
        <f>IFERROR(VLOOKUP($B107,'1.Data Part I'!$H$14:$T$114,11,0),"")</f>
        <v/>
      </c>
      <c r="M107" s="111" t="str">
        <f>IFERROR(VLOOKUP($B107,'1.Data Part I'!$H$14:$T$114,12,0),"")</f>
        <v/>
      </c>
      <c r="N107" s="128" t="str">
        <f>IFERROR(VLOOKUP($B107,'1.Data Part I'!$H$14:$T$114,13,0),"")</f>
        <v/>
      </c>
      <c r="O107" s="107"/>
      <c r="P107" s="109"/>
      <c r="Q107" s="108" t="str">
        <f t="shared" si="1"/>
        <v/>
      </c>
    </row>
    <row r="108" spans="2:17" x14ac:dyDescent="0.25">
      <c r="B108" s="98"/>
      <c r="C108" s="97" t="str">
        <f>IFERROR(VLOOKUP($B108,'1.Data Part I'!$H$14:$T$114,2,0),"")</f>
        <v/>
      </c>
      <c r="D108" s="97" t="str">
        <f>IFERROR(VLOOKUP($B108,'1.Data Part I'!$H$14:$T$114,3,0),"")</f>
        <v/>
      </c>
      <c r="E108" s="97" t="str">
        <f>IFERROR(VLOOKUP($B108,'1.Data Part I'!$H$14:$T$114,4,0),"")</f>
        <v/>
      </c>
      <c r="F108" s="97" t="str">
        <f>IFERROR(VLOOKUP($B108,'1.Data Part I'!$H$14:$T$114,5,0),"")</f>
        <v/>
      </c>
      <c r="G108" s="97" t="str">
        <f>IFERROR(VLOOKUP($B108,'1.Data Part I'!$H$14:$T$114,6,0),"")</f>
        <v/>
      </c>
      <c r="H108" s="112" t="str">
        <f>IFERROR(VLOOKUP($B108,'1.Data Part I'!$H$14:$T$114,7,0),"")</f>
        <v/>
      </c>
      <c r="I108" s="100" t="str">
        <f>IFERROR(VLOOKUP($B108,'1.Data Part I'!$H$14:$T$114,8,0),"")</f>
        <v/>
      </c>
      <c r="J108" s="100" t="str">
        <f>IFERROR(VLOOKUP($B108,'1.Data Part I'!$H$14:$T$114,9,0),"")</f>
        <v/>
      </c>
      <c r="K108" s="111" t="str">
        <f>IFERROR(VLOOKUP($B108,'1.Data Part I'!$H$14:$T$114,10,0),"")</f>
        <v/>
      </c>
      <c r="L108" s="100" t="str">
        <f>IFERROR(VLOOKUP($B108,'1.Data Part I'!$H$14:$T$114,11,0),"")</f>
        <v/>
      </c>
      <c r="M108" s="111" t="str">
        <f>IFERROR(VLOOKUP($B108,'1.Data Part I'!$H$14:$T$114,12,0),"")</f>
        <v/>
      </c>
      <c r="N108" s="128" t="str">
        <f>IFERROR(VLOOKUP($B108,'1.Data Part I'!$H$14:$T$114,13,0),"")</f>
        <v/>
      </c>
      <c r="O108" s="107"/>
      <c r="P108" s="109"/>
      <c r="Q108" s="108" t="str">
        <f t="shared" si="1"/>
        <v/>
      </c>
    </row>
    <row r="109" spans="2:17" x14ac:dyDescent="0.25">
      <c r="B109" s="98"/>
      <c r="C109" s="97" t="str">
        <f>IFERROR(VLOOKUP($B109,'1.Data Part I'!$H$14:$T$114,2,0),"")</f>
        <v/>
      </c>
      <c r="D109" s="97" t="str">
        <f>IFERROR(VLOOKUP($B109,'1.Data Part I'!$H$14:$T$114,3,0),"")</f>
        <v/>
      </c>
      <c r="E109" s="97" t="str">
        <f>IFERROR(VLOOKUP($B109,'1.Data Part I'!$H$14:$T$114,4,0),"")</f>
        <v/>
      </c>
      <c r="F109" s="97" t="str">
        <f>IFERROR(VLOOKUP($B109,'1.Data Part I'!$H$14:$T$114,5,0),"")</f>
        <v/>
      </c>
      <c r="G109" s="97" t="str">
        <f>IFERROR(VLOOKUP($B109,'1.Data Part I'!$H$14:$T$114,6,0),"")</f>
        <v/>
      </c>
      <c r="H109" s="112" t="str">
        <f>IFERROR(VLOOKUP($B109,'1.Data Part I'!$H$14:$T$114,7,0),"")</f>
        <v/>
      </c>
      <c r="I109" s="100" t="str">
        <f>IFERROR(VLOOKUP($B109,'1.Data Part I'!$H$14:$T$114,8,0),"")</f>
        <v/>
      </c>
      <c r="J109" s="100" t="str">
        <f>IFERROR(VLOOKUP($B109,'1.Data Part I'!$H$14:$T$114,9,0),"")</f>
        <v/>
      </c>
      <c r="K109" s="111" t="str">
        <f>IFERROR(VLOOKUP($B109,'1.Data Part I'!$H$14:$T$114,10,0),"")</f>
        <v/>
      </c>
      <c r="L109" s="100" t="str">
        <f>IFERROR(VLOOKUP($B109,'1.Data Part I'!$H$14:$T$114,11,0),"")</f>
        <v/>
      </c>
      <c r="M109" s="111" t="str">
        <f>IFERROR(VLOOKUP($B109,'1.Data Part I'!$H$14:$T$114,12,0),"")</f>
        <v/>
      </c>
      <c r="N109" s="128" t="str">
        <f>IFERROR(VLOOKUP($B109,'1.Data Part I'!$H$14:$T$114,13,0),"")</f>
        <v/>
      </c>
      <c r="O109" s="107"/>
      <c r="P109" s="109"/>
      <c r="Q109" s="108" t="str">
        <f t="shared" si="1"/>
        <v/>
      </c>
    </row>
    <row r="110" spans="2:17" x14ac:dyDescent="0.25">
      <c r="B110" s="98"/>
      <c r="C110" s="97" t="str">
        <f>IFERROR(VLOOKUP($B110,'1.Data Part I'!$H$14:$T$114,2,0),"")</f>
        <v/>
      </c>
      <c r="D110" s="97" t="str">
        <f>IFERROR(VLOOKUP($B110,'1.Data Part I'!$H$14:$T$114,3,0),"")</f>
        <v/>
      </c>
      <c r="E110" s="97" t="str">
        <f>IFERROR(VLOOKUP($B110,'1.Data Part I'!$H$14:$T$114,4,0),"")</f>
        <v/>
      </c>
      <c r="F110" s="97" t="str">
        <f>IFERROR(VLOOKUP($B110,'1.Data Part I'!$H$14:$T$114,5,0),"")</f>
        <v/>
      </c>
      <c r="G110" s="97" t="str">
        <f>IFERROR(VLOOKUP($B110,'1.Data Part I'!$H$14:$T$114,6,0),"")</f>
        <v/>
      </c>
      <c r="H110" s="112" t="str">
        <f>IFERROR(VLOOKUP($B110,'1.Data Part I'!$H$14:$T$114,7,0),"")</f>
        <v/>
      </c>
      <c r="I110" s="100" t="str">
        <f>IFERROR(VLOOKUP($B110,'1.Data Part I'!$H$14:$T$114,8,0),"")</f>
        <v/>
      </c>
      <c r="J110" s="100" t="str">
        <f>IFERROR(VLOOKUP($B110,'1.Data Part I'!$H$14:$T$114,9,0),"")</f>
        <v/>
      </c>
      <c r="K110" s="111" t="str">
        <f>IFERROR(VLOOKUP($B110,'1.Data Part I'!$H$14:$T$114,10,0),"")</f>
        <v/>
      </c>
      <c r="L110" s="100" t="str">
        <f>IFERROR(VLOOKUP($B110,'1.Data Part I'!$H$14:$T$114,11,0),"")</f>
        <v/>
      </c>
      <c r="M110" s="111" t="str">
        <f>IFERROR(VLOOKUP($B110,'1.Data Part I'!$H$14:$T$114,12,0),"")</f>
        <v/>
      </c>
      <c r="N110" s="128" t="str">
        <f>IFERROR(VLOOKUP($B110,'1.Data Part I'!$H$14:$T$114,13,0),"")</f>
        <v/>
      </c>
      <c r="O110" s="107"/>
      <c r="P110" s="109"/>
      <c r="Q110" s="108" t="str">
        <f t="shared" si="1"/>
        <v/>
      </c>
    </row>
    <row r="111" spans="2:17" x14ac:dyDescent="0.25">
      <c r="B111" s="98"/>
      <c r="C111" s="97" t="str">
        <f>IFERROR(VLOOKUP($B111,'1.Data Part I'!$H$14:$T$114,2,0),"")</f>
        <v/>
      </c>
      <c r="D111" s="97" t="str">
        <f>IFERROR(VLOOKUP($B111,'1.Data Part I'!$H$14:$T$114,3,0),"")</f>
        <v/>
      </c>
      <c r="E111" s="97" t="str">
        <f>IFERROR(VLOOKUP($B111,'1.Data Part I'!$H$14:$T$114,4,0),"")</f>
        <v/>
      </c>
      <c r="F111" s="97" t="str">
        <f>IFERROR(VLOOKUP($B111,'1.Data Part I'!$H$14:$T$114,5,0),"")</f>
        <v/>
      </c>
      <c r="G111" s="97" t="str">
        <f>IFERROR(VLOOKUP($B111,'1.Data Part I'!$H$14:$T$114,6,0),"")</f>
        <v/>
      </c>
      <c r="H111" s="112" t="str">
        <f>IFERROR(VLOOKUP($B111,'1.Data Part I'!$H$14:$T$114,7,0),"")</f>
        <v/>
      </c>
      <c r="I111" s="100" t="str">
        <f>IFERROR(VLOOKUP($B111,'1.Data Part I'!$H$14:$T$114,8,0),"")</f>
        <v/>
      </c>
      <c r="J111" s="100" t="str">
        <f>IFERROR(VLOOKUP($B111,'1.Data Part I'!$H$14:$T$114,9,0),"")</f>
        <v/>
      </c>
      <c r="K111" s="111" t="str">
        <f>IFERROR(VLOOKUP($B111,'1.Data Part I'!$H$14:$T$114,10,0),"")</f>
        <v/>
      </c>
      <c r="L111" s="100" t="str">
        <f>IFERROR(VLOOKUP($B111,'1.Data Part I'!$H$14:$T$114,11,0),"")</f>
        <v/>
      </c>
      <c r="M111" s="111" t="str">
        <f>IFERROR(VLOOKUP($B111,'1.Data Part I'!$H$14:$T$114,12,0),"")</f>
        <v/>
      </c>
      <c r="N111" s="128" t="str">
        <f>IFERROR(VLOOKUP($B111,'1.Data Part I'!$H$14:$T$114,13,0),"")</f>
        <v/>
      </c>
      <c r="O111" s="107"/>
      <c r="P111" s="109"/>
      <c r="Q111" s="108" t="str">
        <f t="shared" si="1"/>
        <v/>
      </c>
    </row>
    <row r="112" spans="2:17" x14ac:dyDescent="0.25">
      <c r="B112" s="98"/>
      <c r="C112" s="97" t="str">
        <f>IFERROR(VLOOKUP($B112,'1.Data Part I'!$H$14:$T$114,2,0),"")</f>
        <v/>
      </c>
      <c r="D112" s="97" t="str">
        <f>IFERROR(VLOOKUP($B112,'1.Data Part I'!$H$14:$T$114,3,0),"")</f>
        <v/>
      </c>
      <c r="E112" s="97" t="str">
        <f>IFERROR(VLOOKUP($B112,'1.Data Part I'!$H$14:$T$114,4,0),"")</f>
        <v/>
      </c>
      <c r="F112" s="97" t="str">
        <f>IFERROR(VLOOKUP($B112,'1.Data Part I'!$H$14:$T$114,5,0),"")</f>
        <v/>
      </c>
      <c r="G112" s="97" t="str">
        <f>IFERROR(VLOOKUP($B112,'1.Data Part I'!$H$14:$T$114,6,0),"")</f>
        <v/>
      </c>
      <c r="H112" s="112" t="str">
        <f>IFERROR(VLOOKUP($B112,'1.Data Part I'!$H$14:$T$114,7,0),"")</f>
        <v/>
      </c>
      <c r="I112" s="100" t="str">
        <f>IFERROR(VLOOKUP($B112,'1.Data Part I'!$H$14:$T$114,8,0),"")</f>
        <v/>
      </c>
      <c r="J112" s="100" t="str">
        <f>IFERROR(VLOOKUP($B112,'1.Data Part I'!$H$14:$T$114,9,0),"")</f>
        <v/>
      </c>
      <c r="K112" s="111" t="str">
        <f>IFERROR(VLOOKUP($B112,'1.Data Part I'!$H$14:$T$114,10,0),"")</f>
        <v/>
      </c>
      <c r="L112" s="100" t="str">
        <f>IFERROR(VLOOKUP($B112,'1.Data Part I'!$H$14:$T$114,11,0),"")</f>
        <v/>
      </c>
      <c r="M112" s="111" t="str">
        <f>IFERROR(VLOOKUP($B112,'1.Data Part I'!$H$14:$T$114,12,0),"")</f>
        <v/>
      </c>
      <c r="N112" s="128" t="str">
        <f>IFERROR(VLOOKUP($B112,'1.Data Part I'!$H$14:$T$114,13,0),"")</f>
        <v/>
      </c>
      <c r="O112" s="107"/>
      <c r="P112" s="109"/>
      <c r="Q112" s="108" t="str">
        <f t="shared" si="1"/>
        <v/>
      </c>
    </row>
    <row r="113" spans="2:19" x14ac:dyDescent="0.25">
      <c r="B113" s="98"/>
      <c r="C113" s="97" t="str">
        <f>IFERROR(VLOOKUP($B113,'1.Data Part I'!$H$14:$T$114,2,0),"")</f>
        <v/>
      </c>
      <c r="D113" s="97" t="str">
        <f>IFERROR(VLOOKUP($B113,'1.Data Part I'!$H$14:$T$114,3,0),"")</f>
        <v/>
      </c>
      <c r="E113" s="97" t="str">
        <f>IFERROR(VLOOKUP($B113,'1.Data Part I'!$H$14:$T$114,4,0),"")</f>
        <v/>
      </c>
      <c r="F113" s="97" t="str">
        <f>IFERROR(VLOOKUP($B113,'1.Data Part I'!$H$14:$T$114,5,0),"")</f>
        <v/>
      </c>
      <c r="G113" s="97" t="str">
        <f>IFERROR(VLOOKUP($B113,'1.Data Part I'!$H$14:$T$114,6,0),"")</f>
        <v/>
      </c>
      <c r="H113" s="112" t="str">
        <f>IFERROR(VLOOKUP($B113,'1.Data Part I'!$H$14:$T$114,7,0),"")</f>
        <v/>
      </c>
      <c r="I113" s="100" t="str">
        <f>IFERROR(VLOOKUP($B113,'1.Data Part I'!$H$14:$T$114,8,0),"")</f>
        <v/>
      </c>
      <c r="J113" s="100" t="str">
        <f>IFERROR(VLOOKUP($B113,'1.Data Part I'!$H$14:$T$114,9,0),"")</f>
        <v/>
      </c>
      <c r="K113" s="111" t="str">
        <f>IFERROR(VLOOKUP($B113,'1.Data Part I'!$H$14:$T$114,10,0),"")</f>
        <v/>
      </c>
      <c r="L113" s="100" t="str">
        <f>IFERROR(VLOOKUP($B113,'1.Data Part I'!$H$14:$T$114,11,0),"")</f>
        <v/>
      </c>
      <c r="M113" s="111" t="str">
        <f>IFERROR(VLOOKUP($B113,'1.Data Part I'!$H$14:$T$114,12,0),"")</f>
        <v/>
      </c>
      <c r="N113" s="128" t="str">
        <f>IFERROR(VLOOKUP($B113,'1.Data Part I'!$H$14:$T$114,13,0),"")</f>
        <v/>
      </c>
      <c r="O113" s="107"/>
      <c r="P113" s="109"/>
      <c r="Q113" s="108" t="str">
        <f t="shared" si="1"/>
        <v/>
      </c>
    </row>
    <row r="114" spans="2:19" ht="16.5" thickBot="1" x14ac:dyDescent="0.3">
      <c r="B114" s="25" t="s">
        <v>79</v>
      </c>
      <c r="C114" s="20" t="s">
        <v>352</v>
      </c>
      <c r="D114" s="20" t="s">
        <v>353</v>
      </c>
      <c r="E114" s="20" t="s">
        <v>352</v>
      </c>
      <c r="F114" s="20" t="s">
        <v>352</v>
      </c>
      <c r="G114" s="20" t="s">
        <v>352</v>
      </c>
      <c r="H114" s="27" t="s">
        <v>352</v>
      </c>
      <c r="I114" s="76">
        <f>SUM(I14:I113)</f>
        <v>10000</v>
      </c>
      <c r="J114" s="103">
        <f>SUM(J14:J113)</f>
        <v>8461.538461538461</v>
      </c>
      <c r="K114" s="27" t="s">
        <v>352</v>
      </c>
      <c r="L114" s="103">
        <f>SUM(L14:L113)</f>
        <v>11727.692307692309</v>
      </c>
      <c r="M114" s="20" t="s">
        <v>352</v>
      </c>
      <c r="N114" s="129">
        <f>SUM(N14:N113)</f>
        <v>1172.7692307692309</v>
      </c>
      <c r="O114" s="20" t="s">
        <v>352</v>
      </c>
      <c r="P114" s="27">
        <f>SUM(P14:P113)</f>
        <v>1</v>
      </c>
      <c r="Q114" s="102">
        <f>SUM(Q14:Q113)</f>
        <v>1172.7692307692309</v>
      </c>
    </row>
    <row r="115" spans="2:19" x14ac:dyDescent="0.25">
      <c r="K115" s="22"/>
    </row>
    <row r="118" spans="2:19" x14ac:dyDescent="0.25">
      <c r="B118" s="55" t="s">
        <v>248</v>
      </c>
      <c r="K118" s="22"/>
    </row>
    <row r="119" spans="2:19" x14ac:dyDescent="0.25">
      <c r="B119" s="55" t="s">
        <v>366</v>
      </c>
      <c r="K119" s="22"/>
    </row>
    <row r="120" spans="2:19" ht="16.5" thickBot="1" x14ac:dyDescent="0.3">
      <c r="K120" s="22"/>
    </row>
    <row r="121" spans="2:19" s="85" customFormat="1" ht="31.5" x14ac:dyDescent="0.25">
      <c r="B121" s="86" t="s">
        <v>151</v>
      </c>
      <c r="C121" s="87" t="s">
        <v>83</v>
      </c>
      <c r="D121" s="87" t="s">
        <v>84</v>
      </c>
      <c r="E121" s="87" t="s">
        <v>152</v>
      </c>
      <c r="F121" s="87" t="s">
        <v>144</v>
      </c>
      <c r="G121" s="87" t="s">
        <v>153</v>
      </c>
      <c r="H121" s="87" t="s">
        <v>150</v>
      </c>
      <c r="I121" s="87" t="s">
        <v>149</v>
      </c>
      <c r="J121" s="87" t="s">
        <v>145</v>
      </c>
      <c r="K121" s="87" t="s">
        <v>177</v>
      </c>
      <c r="L121" s="87" t="s">
        <v>82</v>
      </c>
      <c r="M121" s="87" t="s">
        <v>255</v>
      </c>
      <c r="N121" s="137" t="s">
        <v>148</v>
      </c>
      <c r="O121" s="87" t="s">
        <v>319</v>
      </c>
      <c r="P121" s="88" t="s">
        <v>142</v>
      </c>
      <c r="Q121" s="91" t="s">
        <v>143</v>
      </c>
      <c r="S121" s="136" t="s">
        <v>378</v>
      </c>
    </row>
    <row r="122" spans="2:19" ht="16.5" thickBot="1" x14ac:dyDescent="0.3">
      <c r="B122" s="98" t="s">
        <v>371</v>
      </c>
      <c r="C122" s="97" t="str">
        <f>IFERROR(VLOOKUP($B122,'1.Data Part I'!$V$14:$AH$115,2,0),"")</f>
        <v>Test Dell</v>
      </c>
      <c r="D122" s="97" t="str">
        <f>IFERROR(VLOOKUP($B122,'1.Data Part I'!$V$14:$AH$115,3,0),"")</f>
        <v>Work</v>
      </c>
      <c r="E122" s="97" t="str">
        <f>IFERROR(VLOOKUP($B122,'1.Data Part I'!$V$14:$AH$115,4,0),"")</f>
        <v>LMK1</v>
      </c>
      <c r="F122" s="97" t="str">
        <f>IFERROR(VLOOKUP($B122,'1.Data Part I'!$V$14:$AH$115,5,0),"")</f>
        <v>Dell Computer</v>
      </c>
      <c r="G122" s="121">
        <f>IFERROR(VLOOKUP($B122,'1.Data Part I'!$V$14:$AH$115,6,0),"")</f>
        <v>45658</v>
      </c>
      <c r="H122" s="97">
        <f>IFERROR(VLOOKUP($B122,'1.Data Part I'!$V$14:$AH$115,7,0),"")</f>
        <v>12345</v>
      </c>
      <c r="I122" s="122">
        <f>IFERROR(VLOOKUP($B122,'1.Data Part I'!$V$14:$AH$115,8,0),"")</f>
        <v>45662</v>
      </c>
      <c r="J122" s="97" t="str">
        <f>IFERROR(VLOOKUP($B122,'1.Data Part I'!$V$14:$AH$115,9,0),"")</f>
        <v>No</v>
      </c>
      <c r="K122" s="100">
        <f>IFERROR(VLOOKUP($B122,'1.Data Part I'!$V$14:$AH$115,10,0),"")</f>
        <v>0</v>
      </c>
      <c r="L122" s="100">
        <f>IFERROR(VLOOKUP($B122,'1.Data Part I'!$V$14:$AH$115,11,0),"")</f>
        <v>1000</v>
      </c>
      <c r="M122" s="97">
        <f>IFERROR(VLOOKUP($B122,'1.Data Part I'!$V$14:$AH$115,12,0),"")</f>
        <v>4</v>
      </c>
      <c r="N122" s="128">
        <f>IFERROR(VLOOKUP($B122,'1.Data Part I'!$V$14:$AH$115,13,0),"")</f>
        <v>4000</v>
      </c>
      <c r="O122" s="95" t="s">
        <v>376</v>
      </c>
      <c r="P122" s="80">
        <v>1</v>
      </c>
      <c r="Q122" s="101">
        <f t="shared" ref="Q122:Q185" si="2">IFERROR(N122*P122,"")</f>
        <v>4000</v>
      </c>
      <c r="S122" s="124">
        <f>'1.Data Part I'!AH115-Q222</f>
        <v>0</v>
      </c>
    </row>
    <row r="123" spans="2:19" ht="17.25" thickTop="1" thickBot="1" x14ac:dyDescent="0.3">
      <c r="B123" s="98"/>
      <c r="C123" s="97" t="str">
        <f>IFERROR(VLOOKUP($B123,'1.Data Part I'!$V$14:$AH$115,2,0),"")</f>
        <v/>
      </c>
      <c r="D123" s="97" t="str">
        <f>IFERROR(VLOOKUP($B123,'1.Data Part I'!$V$14:$AH$115,3,0),"")</f>
        <v/>
      </c>
      <c r="E123" s="97" t="str">
        <f>IFERROR(VLOOKUP($B123,'1.Data Part I'!$V$14:$AH$115,4,0),"")</f>
        <v/>
      </c>
      <c r="F123" s="97" t="str">
        <f>IFERROR(VLOOKUP($B123,'1.Data Part I'!$V$14:$AH$115,5,0),"")</f>
        <v/>
      </c>
      <c r="G123" s="121" t="str">
        <f>IFERROR(VLOOKUP($B123,'1.Data Part I'!$V$14:$AH$115,6,0),"")</f>
        <v/>
      </c>
      <c r="H123" s="97" t="str">
        <f>IFERROR(VLOOKUP($B123,'1.Data Part I'!$V$14:$AH$115,7,0),"")</f>
        <v/>
      </c>
      <c r="I123" s="122" t="str">
        <f>IFERROR(VLOOKUP($B123,'1.Data Part I'!$V$14:$AH$115,8,0),"")</f>
        <v/>
      </c>
      <c r="J123" s="97" t="str">
        <f>IFERROR(VLOOKUP($B123,'1.Data Part I'!$V$14:$AH$115,9,0),"")</f>
        <v/>
      </c>
      <c r="K123" s="100" t="str">
        <f>IFERROR(VLOOKUP($B123,'1.Data Part I'!$V$14:$AH$115,10,0),"")</f>
        <v/>
      </c>
      <c r="L123" s="100" t="str">
        <f>IFERROR(VLOOKUP($B123,'1.Data Part I'!$V$14:$AH$115,11,0),"")</f>
        <v/>
      </c>
      <c r="M123" s="97" t="str">
        <f>IFERROR(VLOOKUP($B123,'1.Data Part I'!$V$14:$AH$115,12,0),"")</f>
        <v/>
      </c>
      <c r="N123" s="128" t="str">
        <f>IFERROR(VLOOKUP($B123,'1.Data Part I'!$V$14:$AH$115,13,0),"")</f>
        <v/>
      </c>
      <c r="O123" s="95"/>
      <c r="P123" s="80"/>
      <c r="Q123" s="101" t="str">
        <f t="shared" si="2"/>
        <v/>
      </c>
      <c r="S123" s="125" t="s">
        <v>347</v>
      </c>
    </row>
    <row r="124" spans="2:19" x14ac:dyDescent="0.25">
      <c r="B124" s="98"/>
      <c r="C124" s="97" t="str">
        <f>IFERROR(VLOOKUP($B124,'1.Data Part I'!$V$14:$AH$115,2,0),"")</f>
        <v/>
      </c>
      <c r="D124" s="97" t="str">
        <f>IFERROR(VLOOKUP($B124,'1.Data Part I'!$V$14:$AH$115,3,0),"")</f>
        <v/>
      </c>
      <c r="E124" s="97" t="str">
        <f>IFERROR(VLOOKUP($B124,'1.Data Part I'!$V$14:$AH$115,4,0),"")</f>
        <v/>
      </c>
      <c r="F124" s="97" t="str">
        <f>IFERROR(VLOOKUP($B124,'1.Data Part I'!$V$14:$AH$115,5,0),"")</f>
        <v/>
      </c>
      <c r="G124" s="121" t="str">
        <f>IFERROR(VLOOKUP($B124,'1.Data Part I'!$V$14:$AH$115,6,0),"")</f>
        <v/>
      </c>
      <c r="H124" s="97" t="str">
        <f>IFERROR(VLOOKUP($B124,'1.Data Part I'!$V$14:$AH$115,7,0),"")</f>
        <v/>
      </c>
      <c r="I124" s="122" t="str">
        <f>IFERROR(VLOOKUP($B124,'1.Data Part I'!$V$14:$AH$115,8,0),"")</f>
        <v/>
      </c>
      <c r="J124" s="97" t="str">
        <f>IFERROR(VLOOKUP($B124,'1.Data Part I'!$V$14:$AH$115,9,0),"")</f>
        <v/>
      </c>
      <c r="K124" s="100" t="str">
        <f>IFERROR(VLOOKUP($B124,'1.Data Part I'!$V$14:$AH$115,10,0),"")</f>
        <v/>
      </c>
      <c r="L124" s="100" t="str">
        <f>IFERROR(VLOOKUP($B124,'1.Data Part I'!$V$14:$AH$115,11,0),"")</f>
        <v/>
      </c>
      <c r="M124" s="97" t="str">
        <f>IFERROR(VLOOKUP($B124,'1.Data Part I'!$V$14:$AH$115,12,0),"")</f>
        <v/>
      </c>
      <c r="N124" s="128" t="str">
        <f>IFERROR(VLOOKUP($B124,'1.Data Part I'!$V$14:$AH$115,13,0),"")</f>
        <v/>
      </c>
      <c r="O124" s="95"/>
      <c r="P124" s="80"/>
      <c r="Q124" s="101" t="str">
        <f t="shared" si="2"/>
        <v/>
      </c>
    </row>
    <row r="125" spans="2:19" x14ac:dyDescent="0.25">
      <c r="B125" s="98"/>
      <c r="C125" s="97" t="str">
        <f>IFERROR(VLOOKUP($B125,'1.Data Part I'!$V$14:$AH$115,2,0),"")</f>
        <v/>
      </c>
      <c r="D125" s="97" t="str">
        <f>IFERROR(VLOOKUP($B125,'1.Data Part I'!$V$14:$AH$115,3,0),"")</f>
        <v/>
      </c>
      <c r="E125" s="97" t="str">
        <f>IFERROR(VLOOKUP($B125,'1.Data Part I'!$V$14:$AH$115,4,0),"")</f>
        <v/>
      </c>
      <c r="F125" s="97" t="str">
        <f>IFERROR(VLOOKUP($B125,'1.Data Part I'!$V$14:$AH$115,5,0),"")</f>
        <v/>
      </c>
      <c r="G125" s="121" t="str">
        <f>IFERROR(VLOOKUP($B125,'1.Data Part I'!$V$14:$AH$115,6,0),"")</f>
        <v/>
      </c>
      <c r="H125" s="97" t="str">
        <f>IFERROR(VLOOKUP($B125,'1.Data Part I'!$V$14:$AH$115,7,0),"")</f>
        <v/>
      </c>
      <c r="I125" s="122" t="str">
        <f>IFERROR(VLOOKUP($B125,'1.Data Part I'!$V$14:$AH$115,8,0),"")</f>
        <v/>
      </c>
      <c r="J125" s="97" t="str">
        <f>IFERROR(VLOOKUP($B125,'1.Data Part I'!$V$14:$AH$115,9,0),"")</f>
        <v/>
      </c>
      <c r="K125" s="100" t="str">
        <f>IFERROR(VLOOKUP($B125,'1.Data Part I'!$V$14:$AH$115,10,0),"")</f>
        <v/>
      </c>
      <c r="L125" s="100" t="str">
        <f>IFERROR(VLOOKUP($B125,'1.Data Part I'!$V$14:$AH$115,11,0),"")</f>
        <v/>
      </c>
      <c r="M125" s="97" t="str">
        <f>IFERROR(VLOOKUP($B125,'1.Data Part I'!$V$14:$AH$115,12,0),"")</f>
        <v/>
      </c>
      <c r="N125" s="128" t="str">
        <f>IFERROR(VLOOKUP($B125,'1.Data Part I'!$V$14:$AH$115,13,0),"")</f>
        <v/>
      </c>
      <c r="O125" s="95"/>
      <c r="P125" s="80"/>
      <c r="Q125" s="101" t="str">
        <f t="shared" si="2"/>
        <v/>
      </c>
    </row>
    <row r="126" spans="2:19" x14ac:dyDescent="0.25">
      <c r="B126" s="98"/>
      <c r="C126" s="97" t="str">
        <f>IFERROR(VLOOKUP($B126,'1.Data Part I'!$V$14:$AH$115,2,0),"")</f>
        <v/>
      </c>
      <c r="D126" s="97" t="str">
        <f>IFERROR(VLOOKUP($B126,'1.Data Part I'!$V$14:$AH$115,3,0),"")</f>
        <v/>
      </c>
      <c r="E126" s="97" t="str">
        <f>IFERROR(VLOOKUP($B126,'1.Data Part I'!$V$14:$AH$115,4,0),"")</f>
        <v/>
      </c>
      <c r="F126" s="97" t="str">
        <f>IFERROR(VLOOKUP($B126,'1.Data Part I'!$V$14:$AH$115,5,0),"")</f>
        <v/>
      </c>
      <c r="G126" s="121" t="str">
        <f>IFERROR(VLOOKUP($B126,'1.Data Part I'!$V$14:$AH$115,6,0),"")</f>
        <v/>
      </c>
      <c r="H126" s="97" t="str">
        <f>IFERROR(VLOOKUP($B126,'1.Data Part I'!$V$14:$AH$115,7,0),"")</f>
        <v/>
      </c>
      <c r="I126" s="122" t="str">
        <f>IFERROR(VLOOKUP($B126,'1.Data Part I'!$V$14:$AH$115,8,0),"")</f>
        <v/>
      </c>
      <c r="J126" s="97" t="str">
        <f>IFERROR(VLOOKUP($B126,'1.Data Part I'!$V$14:$AH$115,9,0),"")</f>
        <v/>
      </c>
      <c r="K126" s="100" t="str">
        <f>IFERROR(VLOOKUP($B126,'1.Data Part I'!$V$14:$AH$115,10,0),"")</f>
        <v/>
      </c>
      <c r="L126" s="100" t="str">
        <f>IFERROR(VLOOKUP($B126,'1.Data Part I'!$V$14:$AH$115,11,0),"")</f>
        <v/>
      </c>
      <c r="M126" s="97" t="str">
        <f>IFERROR(VLOOKUP($B126,'1.Data Part I'!$V$14:$AH$115,12,0),"")</f>
        <v/>
      </c>
      <c r="N126" s="128" t="str">
        <f>IFERROR(VLOOKUP($B126,'1.Data Part I'!$V$14:$AH$115,13,0),"")</f>
        <v/>
      </c>
      <c r="O126" s="95"/>
      <c r="P126" s="80"/>
      <c r="Q126" s="101" t="str">
        <f t="shared" si="2"/>
        <v/>
      </c>
    </row>
    <row r="127" spans="2:19" x14ac:dyDescent="0.25">
      <c r="B127" s="98"/>
      <c r="C127" s="97" t="str">
        <f>IFERROR(VLOOKUP($B127,'1.Data Part I'!$V$14:$AH$115,2,0),"")</f>
        <v/>
      </c>
      <c r="D127" s="97" t="str">
        <f>IFERROR(VLOOKUP($B127,'1.Data Part I'!$V$14:$AH$115,3,0),"")</f>
        <v/>
      </c>
      <c r="E127" s="97" t="str">
        <f>IFERROR(VLOOKUP($B127,'1.Data Part I'!$V$14:$AH$115,4,0),"")</f>
        <v/>
      </c>
      <c r="F127" s="97" t="str">
        <f>IFERROR(VLOOKUP($B127,'1.Data Part I'!$V$14:$AH$115,5,0),"")</f>
        <v/>
      </c>
      <c r="G127" s="121" t="str">
        <f>IFERROR(VLOOKUP($B127,'1.Data Part I'!$V$14:$AH$115,6,0),"")</f>
        <v/>
      </c>
      <c r="H127" s="97" t="str">
        <f>IFERROR(VLOOKUP($B127,'1.Data Part I'!$V$14:$AH$115,7,0),"")</f>
        <v/>
      </c>
      <c r="I127" s="122" t="str">
        <f>IFERROR(VLOOKUP($B127,'1.Data Part I'!$V$14:$AH$115,8,0),"")</f>
        <v/>
      </c>
      <c r="J127" s="97" t="str">
        <f>IFERROR(VLOOKUP($B127,'1.Data Part I'!$V$14:$AH$115,9,0),"")</f>
        <v/>
      </c>
      <c r="K127" s="100" t="str">
        <f>IFERROR(VLOOKUP($B127,'1.Data Part I'!$V$14:$AH$115,10,0),"")</f>
        <v/>
      </c>
      <c r="L127" s="100" t="str">
        <f>IFERROR(VLOOKUP($B127,'1.Data Part I'!$V$14:$AH$115,11,0),"")</f>
        <v/>
      </c>
      <c r="M127" s="97" t="str">
        <f>IFERROR(VLOOKUP($B127,'1.Data Part I'!$V$14:$AH$115,12,0),"")</f>
        <v/>
      </c>
      <c r="N127" s="128" t="str">
        <f>IFERROR(VLOOKUP($B127,'1.Data Part I'!$V$14:$AH$115,13,0),"")</f>
        <v/>
      </c>
      <c r="O127" s="95"/>
      <c r="P127" s="80"/>
      <c r="Q127" s="101" t="str">
        <f t="shared" si="2"/>
        <v/>
      </c>
    </row>
    <row r="128" spans="2:19" x14ac:dyDescent="0.25">
      <c r="B128" s="98"/>
      <c r="C128" s="97" t="str">
        <f>IFERROR(VLOOKUP($B128,'1.Data Part I'!$V$14:$AH$115,2,0),"")</f>
        <v/>
      </c>
      <c r="D128" s="97" t="str">
        <f>IFERROR(VLOOKUP($B128,'1.Data Part I'!$V$14:$AH$115,3,0),"")</f>
        <v/>
      </c>
      <c r="E128" s="97" t="str">
        <f>IFERROR(VLOOKUP($B128,'1.Data Part I'!$V$14:$AH$115,4,0),"")</f>
        <v/>
      </c>
      <c r="F128" s="97" t="str">
        <f>IFERROR(VLOOKUP($B128,'1.Data Part I'!$V$14:$AH$115,5,0),"")</f>
        <v/>
      </c>
      <c r="G128" s="121" t="str">
        <f>IFERROR(VLOOKUP($B128,'1.Data Part I'!$V$14:$AH$115,6,0),"")</f>
        <v/>
      </c>
      <c r="H128" s="97" t="str">
        <f>IFERROR(VLOOKUP($B128,'1.Data Part I'!$V$14:$AH$115,7,0),"")</f>
        <v/>
      </c>
      <c r="I128" s="122" t="str">
        <f>IFERROR(VLOOKUP($B128,'1.Data Part I'!$V$14:$AH$115,8,0),"")</f>
        <v/>
      </c>
      <c r="J128" s="97" t="str">
        <f>IFERROR(VLOOKUP($B128,'1.Data Part I'!$V$14:$AH$115,9,0),"")</f>
        <v/>
      </c>
      <c r="K128" s="100" t="str">
        <f>IFERROR(VLOOKUP($B128,'1.Data Part I'!$V$14:$AH$115,10,0),"")</f>
        <v/>
      </c>
      <c r="L128" s="100" t="str">
        <f>IFERROR(VLOOKUP($B128,'1.Data Part I'!$V$14:$AH$115,11,0),"")</f>
        <v/>
      </c>
      <c r="M128" s="97" t="str">
        <f>IFERROR(VLOOKUP($B128,'1.Data Part I'!$V$14:$AH$115,12,0),"")</f>
        <v/>
      </c>
      <c r="N128" s="128" t="str">
        <f>IFERROR(VLOOKUP($B128,'1.Data Part I'!$V$14:$AH$115,13,0),"")</f>
        <v/>
      </c>
      <c r="O128" s="95"/>
      <c r="P128" s="80"/>
      <c r="Q128" s="101" t="str">
        <f t="shared" si="2"/>
        <v/>
      </c>
    </row>
    <row r="129" spans="2:17" x14ac:dyDescent="0.25">
      <c r="B129" s="98"/>
      <c r="C129" s="97" t="str">
        <f>IFERROR(VLOOKUP($B129,'1.Data Part I'!$V$14:$AH$115,2,0),"")</f>
        <v/>
      </c>
      <c r="D129" s="97" t="str">
        <f>IFERROR(VLOOKUP($B129,'1.Data Part I'!$V$14:$AH$115,3,0),"")</f>
        <v/>
      </c>
      <c r="E129" s="97" t="str">
        <f>IFERROR(VLOOKUP($B129,'1.Data Part I'!$V$14:$AH$115,4,0),"")</f>
        <v/>
      </c>
      <c r="F129" s="97" t="str">
        <f>IFERROR(VLOOKUP($B129,'1.Data Part I'!$V$14:$AH$115,5,0),"")</f>
        <v/>
      </c>
      <c r="G129" s="121" t="str">
        <f>IFERROR(VLOOKUP($B129,'1.Data Part I'!$V$14:$AH$115,6,0),"")</f>
        <v/>
      </c>
      <c r="H129" s="97" t="str">
        <f>IFERROR(VLOOKUP($B129,'1.Data Part I'!$V$14:$AH$115,7,0),"")</f>
        <v/>
      </c>
      <c r="I129" s="122" t="str">
        <f>IFERROR(VLOOKUP($B129,'1.Data Part I'!$V$14:$AH$115,8,0),"")</f>
        <v/>
      </c>
      <c r="J129" s="97" t="str">
        <f>IFERROR(VLOOKUP($B129,'1.Data Part I'!$V$14:$AH$115,9,0),"")</f>
        <v/>
      </c>
      <c r="K129" s="100" t="str">
        <f>IFERROR(VLOOKUP($B129,'1.Data Part I'!$V$14:$AH$115,10,0),"")</f>
        <v/>
      </c>
      <c r="L129" s="100" t="str">
        <f>IFERROR(VLOOKUP($B129,'1.Data Part I'!$V$14:$AH$115,11,0),"")</f>
        <v/>
      </c>
      <c r="M129" s="97" t="str">
        <f>IFERROR(VLOOKUP($B129,'1.Data Part I'!$V$14:$AH$115,12,0),"")</f>
        <v/>
      </c>
      <c r="N129" s="128" t="str">
        <f>IFERROR(VLOOKUP($B129,'1.Data Part I'!$V$14:$AH$115,13,0),"")</f>
        <v/>
      </c>
      <c r="O129" s="95"/>
      <c r="P129" s="80"/>
      <c r="Q129" s="101" t="str">
        <f t="shared" si="2"/>
        <v/>
      </c>
    </row>
    <row r="130" spans="2:17" x14ac:dyDescent="0.25">
      <c r="B130" s="98"/>
      <c r="C130" s="97" t="str">
        <f>IFERROR(VLOOKUP($B130,'1.Data Part I'!$V$14:$AH$115,2,0),"")</f>
        <v/>
      </c>
      <c r="D130" s="97" t="str">
        <f>IFERROR(VLOOKUP($B130,'1.Data Part I'!$V$14:$AH$115,3,0),"")</f>
        <v/>
      </c>
      <c r="E130" s="97" t="str">
        <f>IFERROR(VLOOKUP($B130,'1.Data Part I'!$V$14:$AH$115,4,0),"")</f>
        <v/>
      </c>
      <c r="F130" s="97" t="str">
        <f>IFERROR(VLOOKUP($B130,'1.Data Part I'!$V$14:$AH$115,5,0),"")</f>
        <v/>
      </c>
      <c r="G130" s="121" t="str">
        <f>IFERROR(VLOOKUP($B130,'1.Data Part I'!$V$14:$AH$115,6,0),"")</f>
        <v/>
      </c>
      <c r="H130" s="97" t="str">
        <f>IFERROR(VLOOKUP($B130,'1.Data Part I'!$V$14:$AH$115,7,0),"")</f>
        <v/>
      </c>
      <c r="I130" s="122" t="str">
        <f>IFERROR(VLOOKUP($B130,'1.Data Part I'!$V$14:$AH$115,8,0),"")</f>
        <v/>
      </c>
      <c r="J130" s="97" t="str">
        <f>IFERROR(VLOOKUP($B130,'1.Data Part I'!$V$14:$AH$115,9,0),"")</f>
        <v/>
      </c>
      <c r="K130" s="100" t="str">
        <f>IFERROR(VLOOKUP($B130,'1.Data Part I'!$V$14:$AH$115,10,0),"")</f>
        <v/>
      </c>
      <c r="L130" s="100" t="str">
        <f>IFERROR(VLOOKUP($B130,'1.Data Part I'!$V$14:$AH$115,11,0),"")</f>
        <v/>
      </c>
      <c r="M130" s="97" t="str">
        <f>IFERROR(VLOOKUP($B130,'1.Data Part I'!$V$14:$AH$115,12,0),"")</f>
        <v/>
      </c>
      <c r="N130" s="128" t="str">
        <f>IFERROR(VLOOKUP($B130,'1.Data Part I'!$V$14:$AH$115,13,0),"")</f>
        <v/>
      </c>
      <c r="O130" s="95"/>
      <c r="P130" s="80"/>
      <c r="Q130" s="101" t="str">
        <f t="shared" si="2"/>
        <v/>
      </c>
    </row>
    <row r="131" spans="2:17" x14ac:dyDescent="0.25">
      <c r="B131" s="98"/>
      <c r="C131" s="97" t="str">
        <f>IFERROR(VLOOKUP($B131,'1.Data Part I'!$V$14:$AH$115,2,0),"")</f>
        <v/>
      </c>
      <c r="D131" s="97" t="str">
        <f>IFERROR(VLOOKUP($B131,'1.Data Part I'!$V$14:$AH$115,3,0),"")</f>
        <v/>
      </c>
      <c r="E131" s="97" t="str">
        <f>IFERROR(VLOOKUP($B131,'1.Data Part I'!$V$14:$AH$115,4,0),"")</f>
        <v/>
      </c>
      <c r="F131" s="97" t="str">
        <f>IFERROR(VLOOKUP($B131,'1.Data Part I'!$V$14:$AH$115,5,0),"")</f>
        <v/>
      </c>
      <c r="G131" s="121" t="str">
        <f>IFERROR(VLOOKUP($B131,'1.Data Part I'!$V$14:$AH$115,6,0),"")</f>
        <v/>
      </c>
      <c r="H131" s="97" t="str">
        <f>IFERROR(VLOOKUP($B131,'1.Data Part I'!$V$14:$AH$115,7,0),"")</f>
        <v/>
      </c>
      <c r="I131" s="122" t="str">
        <f>IFERROR(VLOOKUP($B131,'1.Data Part I'!$V$14:$AH$115,8,0),"")</f>
        <v/>
      </c>
      <c r="J131" s="97" t="str">
        <f>IFERROR(VLOOKUP($B131,'1.Data Part I'!$V$14:$AH$115,9,0),"")</f>
        <v/>
      </c>
      <c r="K131" s="100" t="str">
        <f>IFERROR(VLOOKUP($B131,'1.Data Part I'!$V$14:$AH$115,10,0),"")</f>
        <v/>
      </c>
      <c r="L131" s="100" t="str">
        <f>IFERROR(VLOOKUP($B131,'1.Data Part I'!$V$14:$AH$115,11,0),"")</f>
        <v/>
      </c>
      <c r="M131" s="97" t="str">
        <f>IFERROR(VLOOKUP($B131,'1.Data Part I'!$V$14:$AH$115,12,0),"")</f>
        <v/>
      </c>
      <c r="N131" s="128" t="str">
        <f>IFERROR(VLOOKUP($B131,'1.Data Part I'!$V$14:$AH$115,13,0),"")</f>
        <v/>
      </c>
      <c r="O131" s="95"/>
      <c r="P131" s="80"/>
      <c r="Q131" s="101" t="str">
        <f t="shared" si="2"/>
        <v/>
      </c>
    </row>
    <row r="132" spans="2:17" x14ac:dyDescent="0.25">
      <c r="B132" s="98"/>
      <c r="C132" s="97" t="str">
        <f>IFERROR(VLOOKUP($B132,'1.Data Part I'!$V$14:$AH$115,2,0),"")</f>
        <v/>
      </c>
      <c r="D132" s="97" t="str">
        <f>IFERROR(VLOOKUP($B132,'1.Data Part I'!$V$14:$AH$115,3,0),"")</f>
        <v/>
      </c>
      <c r="E132" s="97" t="str">
        <f>IFERROR(VLOOKUP($B132,'1.Data Part I'!$V$14:$AH$115,4,0),"")</f>
        <v/>
      </c>
      <c r="F132" s="97" t="str">
        <f>IFERROR(VLOOKUP($B132,'1.Data Part I'!$V$14:$AH$115,5,0),"")</f>
        <v/>
      </c>
      <c r="G132" s="121" t="str">
        <f>IFERROR(VLOOKUP($B132,'1.Data Part I'!$V$14:$AH$115,6,0),"")</f>
        <v/>
      </c>
      <c r="H132" s="97" t="str">
        <f>IFERROR(VLOOKUP($B132,'1.Data Part I'!$V$14:$AH$115,7,0),"")</f>
        <v/>
      </c>
      <c r="I132" s="122" t="str">
        <f>IFERROR(VLOOKUP($B132,'1.Data Part I'!$V$14:$AH$115,8,0),"")</f>
        <v/>
      </c>
      <c r="J132" s="97" t="str">
        <f>IFERROR(VLOOKUP($B132,'1.Data Part I'!$V$14:$AH$115,9,0),"")</f>
        <v/>
      </c>
      <c r="K132" s="100" t="str">
        <f>IFERROR(VLOOKUP($B132,'1.Data Part I'!$V$14:$AH$115,10,0),"")</f>
        <v/>
      </c>
      <c r="L132" s="100" t="str">
        <f>IFERROR(VLOOKUP($B132,'1.Data Part I'!$V$14:$AH$115,11,0),"")</f>
        <v/>
      </c>
      <c r="M132" s="97" t="str">
        <f>IFERROR(VLOOKUP($B132,'1.Data Part I'!$V$14:$AH$115,12,0),"")</f>
        <v/>
      </c>
      <c r="N132" s="128" t="str">
        <f>IFERROR(VLOOKUP($B132,'1.Data Part I'!$V$14:$AH$115,13,0),"")</f>
        <v/>
      </c>
      <c r="O132" s="95"/>
      <c r="P132" s="80"/>
      <c r="Q132" s="101" t="str">
        <f t="shared" si="2"/>
        <v/>
      </c>
    </row>
    <row r="133" spans="2:17" x14ac:dyDescent="0.25">
      <c r="B133" s="98"/>
      <c r="C133" s="97" t="str">
        <f>IFERROR(VLOOKUP($B133,'1.Data Part I'!$V$14:$AH$115,2,0),"")</f>
        <v/>
      </c>
      <c r="D133" s="97" t="str">
        <f>IFERROR(VLOOKUP($B133,'1.Data Part I'!$V$14:$AH$115,3,0),"")</f>
        <v/>
      </c>
      <c r="E133" s="97" t="str">
        <f>IFERROR(VLOOKUP($B133,'1.Data Part I'!$V$14:$AH$115,4,0),"")</f>
        <v/>
      </c>
      <c r="F133" s="97" t="str">
        <f>IFERROR(VLOOKUP($B133,'1.Data Part I'!$V$14:$AH$115,5,0),"")</f>
        <v/>
      </c>
      <c r="G133" s="121" t="str">
        <f>IFERROR(VLOOKUP($B133,'1.Data Part I'!$V$14:$AH$115,6,0),"")</f>
        <v/>
      </c>
      <c r="H133" s="97" t="str">
        <f>IFERROR(VLOOKUP($B133,'1.Data Part I'!$V$14:$AH$115,7,0),"")</f>
        <v/>
      </c>
      <c r="I133" s="122" t="str">
        <f>IFERROR(VLOOKUP($B133,'1.Data Part I'!$V$14:$AH$115,8,0),"")</f>
        <v/>
      </c>
      <c r="J133" s="97" t="str">
        <f>IFERROR(VLOOKUP($B133,'1.Data Part I'!$V$14:$AH$115,9,0),"")</f>
        <v/>
      </c>
      <c r="K133" s="100" t="str">
        <f>IFERROR(VLOOKUP($B133,'1.Data Part I'!$V$14:$AH$115,10,0),"")</f>
        <v/>
      </c>
      <c r="L133" s="100" t="str">
        <f>IFERROR(VLOOKUP($B133,'1.Data Part I'!$V$14:$AH$115,11,0),"")</f>
        <v/>
      </c>
      <c r="M133" s="97" t="str">
        <f>IFERROR(VLOOKUP($B133,'1.Data Part I'!$V$14:$AH$115,12,0),"")</f>
        <v/>
      </c>
      <c r="N133" s="128" t="str">
        <f>IFERROR(VLOOKUP($B133,'1.Data Part I'!$V$14:$AH$115,13,0),"")</f>
        <v/>
      </c>
      <c r="O133" s="95"/>
      <c r="P133" s="80"/>
      <c r="Q133" s="101" t="str">
        <f t="shared" si="2"/>
        <v/>
      </c>
    </row>
    <row r="134" spans="2:17" x14ac:dyDescent="0.25">
      <c r="B134" s="98"/>
      <c r="C134" s="97" t="str">
        <f>IFERROR(VLOOKUP($B134,'1.Data Part I'!$V$14:$AH$115,2,0),"")</f>
        <v/>
      </c>
      <c r="D134" s="97" t="str">
        <f>IFERROR(VLOOKUP($B134,'1.Data Part I'!$V$14:$AH$115,3,0),"")</f>
        <v/>
      </c>
      <c r="E134" s="97" t="str">
        <f>IFERROR(VLOOKUP($B134,'1.Data Part I'!$V$14:$AH$115,4,0),"")</f>
        <v/>
      </c>
      <c r="F134" s="97" t="str">
        <f>IFERROR(VLOOKUP($B134,'1.Data Part I'!$V$14:$AH$115,5,0),"")</f>
        <v/>
      </c>
      <c r="G134" s="121" t="str">
        <f>IFERROR(VLOOKUP($B134,'1.Data Part I'!$V$14:$AH$115,6,0),"")</f>
        <v/>
      </c>
      <c r="H134" s="97" t="str">
        <f>IFERROR(VLOOKUP($B134,'1.Data Part I'!$V$14:$AH$115,7,0),"")</f>
        <v/>
      </c>
      <c r="I134" s="122" t="str">
        <f>IFERROR(VLOOKUP($B134,'1.Data Part I'!$V$14:$AH$115,8,0),"")</f>
        <v/>
      </c>
      <c r="J134" s="97" t="str">
        <f>IFERROR(VLOOKUP($B134,'1.Data Part I'!$V$14:$AH$115,9,0),"")</f>
        <v/>
      </c>
      <c r="K134" s="100" t="str">
        <f>IFERROR(VLOOKUP($B134,'1.Data Part I'!$V$14:$AH$115,10,0),"")</f>
        <v/>
      </c>
      <c r="L134" s="100" t="str">
        <f>IFERROR(VLOOKUP($B134,'1.Data Part I'!$V$14:$AH$115,11,0),"")</f>
        <v/>
      </c>
      <c r="M134" s="97" t="str">
        <f>IFERROR(VLOOKUP($B134,'1.Data Part I'!$V$14:$AH$115,12,0),"")</f>
        <v/>
      </c>
      <c r="N134" s="128" t="str">
        <f>IFERROR(VLOOKUP($B134,'1.Data Part I'!$V$14:$AH$115,13,0),"")</f>
        <v/>
      </c>
      <c r="O134" s="95"/>
      <c r="P134" s="80"/>
      <c r="Q134" s="101" t="str">
        <f t="shared" si="2"/>
        <v/>
      </c>
    </row>
    <row r="135" spans="2:17" x14ac:dyDescent="0.25">
      <c r="B135" s="98"/>
      <c r="C135" s="97" t="str">
        <f>IFERROR(VLOOKUP($B135,'1.Data Part I'!$V$14:$AH$115,2,0),"")</f>
        <v/>
      </c>
      <c r="D135" s="97" t="str">
        <f>IFERROR(VLOOKUP($B135,'1.Data Part I'!$V$14:$AH$115,3,0),"")</f>
        <v/>
      </c>
      <c r="E135" s="97" t="str">
        <f>IFERROR(VLOOKUP($B135,'1.Data Part I'!$V$14:$AH$115,4,0),"")</f>
        <v/>
      </c>
      <c r="F135" s="97" t="str">
        <f>IFERROR(VLOOKUP($B135,'1.Data Part I'!$V$14:$AH$115,5,0),"")</f>
        <v/>
      </c>
      <c r="G135" s="121" t="str">
        <f>IFERROR(VLOOKUP($B135,'1.Data Part I'!$V$14:$AH$115,6,0),"")</f>
        <v/>
      </c>
      <c r="H135" s="97" t="str">
        <f>IFERROR(VLOOKUP($B135,'1.Data Part I'!$V$14:$AH$115,7,0),"")</f>
        <v/>
      </c>
      <c r="I135" s="122" t="str">
        <f>IFERROR(VLOOKUP($B135,'1.Data Part I'!$V$14:$AH$115,8,0),"")</f>
        <v/>
      </c>
      <c r="J135" s="97" t="str">
        <f>IFERROR(VLOOKUP($B135,'1.Data Part I'!$V$14:$AH$115,9,0),"")</f>
        <v/>
      </c>
      <c r="K135" s="100" t="str">
        <f>IFERROR(VLOOKUP($B135,'1.Data Part I'!$V$14:$AH$115,10,0),"")</f>
        <v/>
      </c>
      <c r="L135" s="100" t="str">
        <f>IFERROR(VLOOKUP($B135,'1.Data Part I'!$V$14:$AH$115,11,0),"")</f>
        <v/>
      </c>
      <c r="M135" s="97" t="str">
        <f>IFERROR(VLOOKUP($B135,'1.Data Part I'!$V$14:$AH$115,12,0),"")</f>
        <v/>
      </c>
      <c r="N135" s="128" t="str">
        <f>IFERROR(VLOOKUP($B135,'1.Data Part I'!$V$14:$AH$115,13,0),"")</f>
        <v/>
      </c>
      <c r="O135" s="95"/>
      <c r="P135" s="80"/>
      <c r="Q135" s="101" t="str">
        <f t="shared" si="2"/>
        <v/>
      </c>
    </row>
    <row r="136" spans="2:17" x14ac:dyDescent="0.25">
      <c r="B136" s="98"/>
      <c r="C136" s="97" t="str">
        <f>IFERROR(VLOOKUP($B136,'1.Data Part I'!$V$14:$AH$115,2,0),"")</f>
        <v/>
      </c>
      <c r="D136" s="97" t="str">
        <f>IFERROR(VLOOKUP($B136,'1.Data Part I'!$V$14:$AH$115,3,0),"")</f>
        <v/>
      </c>
      <c r="E136" s="97" t="str">
        <f>IFERROR(VLOOKUP($B136,'1.Data Part I'!$V$14:$AH$115,4,0),"")</f>
        <v/>
      </c>
      <c r="F136" s="97" t="str">
        <f>IFERROR(VLOOKUP($B136,'1.Data Part I'!$V$14:$AH$115,5,0),"")</f>
        <v/>
      </c>
      <c r="G136" s="121" t="str">
        <f>IFERROR(VLOOKUP($B136,'1.Data Part I'!$V$14:$AH$115,6,0),"")</f>
        <v/>
      </c>
      <c r="H136" s="97" t="str">
        <f>IFERROR(VLOOKUP($B136,'1.Data Part I'!$V$14:$AH$115,7,0),"")</f>
        <v/>
      </c>
      <c r="I136" s="122" t="str">
        <f>IFERROR(VLOOKUP($B136,'1.Data Part I'!$V$14:$AH$115,8,0),"")</f>
        <v/>
      </c>
      <c r="J136" s="97" t="str">
        <f>IFERROR(VLOOKUP($B136,'1.Data Part I'!$V$14:$AH$115,9,0),"")</f>
        <v/>
      </c>
      <c r="K136" s="100" t="str">
        <f>IFERROR(VLOOKUP($B136,'1.Data Part I'!$V$14:$AH$115,10,0),"")</f>
        <v/>
      </c>
      <c r="L136" s="100" t="str">
        <f>IFERROR(VLOOKUP($B136,'1.Data Part I'!$V$14:$AH$115,11,0),"")</f>
        <v/>
      </c>
      <c r="M136" s="97" t="str">
        <f>IFERROR(VLOOKUP($B136,'1.Data Part I'!$V$14:$AH$115,12,0),"")</f>
        <v/>
      </c>
      <c r="N136" s="128" t="str">
        <f>IFERROR(VLOOKUP($B136,'1.Data Part I'!$V$14:$AH$115,13,0),"")</f>
        <v/>
      </c>
      <c r="O136" s="95"/>
      <c r="P136" s="80"/>
      <c r="Q136" s="101" t="str">
        <f t="shared" si="2"/>
        <v/>
      </c>
    </row>
    <row r="137" spans="2:17" x14ac:dyDescent="0.25">
      <c r="B137" s="98"/>
      <c r="C137" s="97" t="str">
        <f>IFERROR(VLOOKUP($B137,'1.Data Part I'!$V$14:$AH$115,2,0),"")</f>
        <v/>
      </c>
      <c r="D137" s="97" t="str">
        <f>IFERROR(VLOOKUP($B137,'1.Data Part I'!$V$14:$AH$115,3,0),"")</f>
        <v/>
      </c>
      <c r="E137" s="97" t="str">
        <f>IFERROR(VLOOKUP($B137,'1.Data Part I'!$V$14:$AH$115,4,0),"")</f>
        <v/>
      </c>
      <c r="F137" s="97" t="str">
        <f>IFERROR(VLOOKUP($B137,'1.Data Part I'!$V$14:$AH$115,5,0),"")</f>
        <v/>
      </c>
      <c r="G137" s="121" t="str">
        <f>IFERROR(VLOOKUP($B137,'1.Data Part I'!$V$14:$AH$115,6,0),"")</f>
        <v/>
      </c>
      <c r="H137" s="97" t="str">
        <f>IFERROR(VLOOKUP($B137,'1.Data Part I'!$V$14:$AH$115,7,0),"")</f>
        <v/>
      </c>
      <c r="I137" s="122" t="str">
        <f>IFERROR(VLOOKUP($B137,'1.Data Part I'!$V$14:$AH$115,8,0),"")</f>
        <v/>
      </c>
      <c r="J137" s="97" t="str">
        <f>IFERROR(VLOOKUP($B137,'1.Data Part I'!$V$14:$AH$115,9,0),"")</f>
        <v/>
      </c>
      <c r="K137" s="100" t="str">
        <f>IFERROR(VLOOKUP($B137,'1.Data Part I'!$V$14:$AH$115,10,0),"")</f>
        <v/>
      </c>
      <c r="L137" s="100" t="str">
        <f>IFERROR(VLOOKUP($B137,'1.Data Part I'!$V$14:$AH$115,11,0),"")</f>
        <v/>
      </c>
      <c r="M137" s="97" t="str">
        <f>IFERROR(VLOOKUP($B137,'1.Data Part I'!$V$14:$AH$115,12,0),"")</f>
        <v/>
      </c>
      <c r="N137" s="128" t="str">
        <f>IFERROR(VLOOKUP($B137,'1.Data Part I'!$V$14:$AH$115,13,0),"")</f>
        <v/>
      </c>
      <c r="O137" s="95"/>
      <c r="P137" s="80"/>
      <c r="Q137" s="101" t="str">
        <f t="shared" si="2"/>
        <v/>
      </c>
    </row>
    <row r="138" spans="2:17" x14ac:dyDescent="0.25">
      <c r="B138" s="98"/>
      <c r="C138" s="97" t="str">
        <f>IFERROR(VLOOKUP($B138,'1.Data Part I'!$V$14:$AH$115,2,0),"")</f>
        <v/>
      </c>
      <c r="D138" s="97" t="str">
        <f>IFERROR(VLOOKUP($B138,'1.Data Part I'!$V$14:$AH$115,3,0),"")</f>
        <v/>
      </c>
      <c r="E138" s="97" t="str">
        <f>IFERROR(VLOOKUP($B138,'1.Data Part I'!$V$14:$AH$115,4,0),"")</f>
        <v/>
      </c>
      <c r="F138" s="97" t="str">
        <f>IFERROR(VLOOKUP($B138,'1.Data Part I'!$V$14:$AH$115,5,0),"")</f>
        <v/>
      </c>
      <c r="G138" s="121" t="str">
        <f>IFERROR(VLOOKUP($B138,'1.Data Part I'!$V$14:$AH$115,6,0),"")</f>
        <v/>
      </c>
      <c r="H138" s="97" t="str">
        <f>IFERROR(VLOOKUP($B138,'1.Data Part I'!$V$14:$AH$115,7,0),"")</f>
        <v/>
      </c>
      <c r="I138" s="122" t="str">
        <f>IFERROR(VLOOKUP($B138,'1.Data Part I'!$V$14:$AH$115,8,0),"")</f>
        <v/>
      </c>
      <c r="J138" s="97" t="str">
        <f>IFERROR(VLOOKUP($B138,'1.Data Part I'!$V$14:$AH$115,9,0),"")</f>
        <v/>
      </c>
      <c r="K138" s="100" t="str">
        <f>IFERROR(VLOOKUP($B138,'1.Data Part I'!$V$14:$AH$115,10,0),"")</f>
        <v/>
      </c>
      <c r="L138" s="100" t="str">
        <f>IFERROR(VLOOKUP($B138,'1.Data Part I'!$V$14:$AH$115,11,0),"")</f>
        <v/>
      </c>
      <c r="M138" s="97" t="str">
        <f>IFERROR(VLOOKUP($B138,'1.Data Part I'!$V$14:$AH$115,12,0),"")</f>
        <v/>
      </c>
      <c r="N138" s="128" t="str">
        <f>IFERROR(VLOOKUP($B138,'1.Data Part I'!$V$14:$AH$115,13,0),"")</f>
        <v/>
      </c>
      <c r="O138" s="95"/>
      <c r="P138" s="80"/>
      <c r="Q138" s="101" t="str">
        <f t="shared" si="2"/>
        <v/>
      </c>
    </row>
    <row r="139" spans="2:17" x14ac:dyDescent="0.25">
      <c r="B139" s="98"/>
      <c r="C139" s="97" t="str">
        <f>IFERROR(VLOOKUP($B139,'1.Data Part I'!$V$14:$AH$115,2,0),"")</f>
        <v/>
      </c>
      <c r="D139" s="97" t="str">
        <f>IFERROR(VLOOKUP($B139,'1.Data Part I'!$V$14:$AH$115,3,0),"")</f>
        <v/>
      </c>
      <c r="E139" s="97" t="str">
        <f>IFERROR(VLOOKUP($B139,'1.Data Part I'!$V$14:$AH$115,4,0),"")</f>
        <v/>
      </c>
      <c r="F139" s="97" t="str">
        <f>IFERROR(VLOOKUP($B139,'1.Data Part I'!$V$14:$AH$115,5,0),"")</f>
        <v/>
      </c>
      <c r="G139" s="121" t="str">
        <f>IFERROR(VLOOKUP($B139,'1.Data Part I'!$V$14:$AH$115,6,0),"")</f>
        <v/>
      </c>
      <c r="H139" s="97" t="str">
        <f>IFERROR(VLOOKUP($B139,'1.Data Part I'!$V$14:$AH$115,7,0),"")</f>
        <v/>
      </c>
      <c r="I139" s="122" t="str">
        <f>IFERROR(VLOOKUP($B139,'1.Data Part I'!$V$14:$AH$115,8,0),"")</f>
        <v/>
      </c>
      <c r="J139" s="97" t="str">
        <f>IFERROR(VLOOKUP($B139,'1.Data Part I'!$V$14:$AH$115,9,0),"")</f>
        <v/>
      </c>
      <c r="K139" s="100" t="str">
        <f>IFERROR(VLOOKUP($B139,'1.Data Part I'!$V$14:$AH$115,10,0),"")</f>
        <v/>
      </c>
      <c r="L139" s="100" t="str">
        <f>IFERROR(VLOOKUP($B139,'1.Data Part I'!$V$14:$AH$115,11,0),"")</f>
        <v/>
      </c>
      <c r="M139" s="97" t="str">
        <f>IFERROR(VLOOKUP($B139,'1.Data Part I'!$V$14:$AH$115,12,0),"")</f>
        <v/>
      </c>
      <c r="N139" s="128" t="str">
        <f>IFERROR(VLOOKUP($B139,'1.Data Part I'!$V$14:$AH$115,13,0),"")</f>
        <v/>
      </c>
      <c r="O139" s="95"/>
      <c r="P139" s="80"/>
      <c r="Q139" s="101" t="str">
        <f t="shared" si="2"/>
        <v/>
      </c>
    </row>
    <row r="140" spans="2:17" x14ac:dyDescent="0.25">
      <c r="B140" s="98"/>
      <c r="C140" s="97" t="str">
        <f>IFERROR(VLOOKUP($B140,'1.Data Part I'!$V$14:$AH$115,2,0),"")</f>
        <v/>
      </c>
      <c r="D140" s="97" t="str">
        <f>IFERROR(VLOOKUP($B140,'1.Data Part I'!$V$14:$AH$115,3,0),"")</f>
        <v/>
      </c>
      <c r="E140" s="97" t="str">
        <f>IFERROR(VLOOKUP($B140,'1.Data Part I'!$V$14:$AH$115,4,0),"")</f>
        <v/>
      </c>
      <c r="F140" s="97" t="str">
        <f>IFERROR(VLOOKUP($B140,'1.Data Part I'!$V$14:$AH$115,5,0),"")</f>
        <v/>
      </c>
      <c r="G140" s="121" t="str">
        <f>IFERROR(VLOOKUP($B140,'1.Data Part I'!$V$14:$AH$115,6,0),"")</f>
        <v/>
      </c>
      <c r="H140" s="97" t="str">
        <f>IFERROR(VLOOKUP($B140,'1.Data Part I'!$V$14:$AH$115,7,0),"")</f>
        <v/>
      </c>
      <c r="I140" s="122" t="str">
        <f>IFERROR(VLOOKUP($B140,'1.Data Part I'!$V$14:$AH$115,8,0),"")</f>
        <v/>
      </c>
      <c r="J140" s="97" t="str">
        <f>IFERROR(VLOOKUP($B140,'1.Data Part I'!$V$14:$AH$115,9,0),"")</f>
        <v/>
      </c>
      <c r="K140" s="100" t="str">
        <f>IFERROR(VLOOKUP($B140,'1.Data Part I'!$V$14:$AH$115,10,0),"")</f>
        <v/>
      </c>
      <c r="L140" s="100" t="str">
        <f>IFERROR(VLOOKUP($B140,'1.Data Part I'!$V$14:$AH$115,11,0),"")</f>
        <v/>
      </c>
      <c r="M140" s="97" t="str">
        <f>IFERROR(VLOOKUP($B140,'1.Data Part I'!$V$14:$AH$115,12,0),"")</f>
        <v/>
      </c>
      <c r="N140" s="128" t="str">
        <f>IFERROR(VLOOKUP($B140,'1.Data Part I'!$V$14:$AH$115,13,0),"")</f>
        <v/>
      </c>
      <c r="O140" s="95"/>
      <c r="P140" s="80"/>
      <c r="Q140" s="101" t="str">
        <f t="shared" si="2"/>
        <v/>
      </c>
    </row>
    <row r="141" spans="2:17" x14ac:dyDescent="0.25">
      <c r="B141" s="98"/>
      <c r="C141" s="97" t="str">
        <f>IFERROR(VLOOKUP($B141,'1.Data Part I'!$V$14:$AH$115,2,0),"")</f>
        <v/>
      </c>
      <c r="D141" s="97" t="str">
        <f>IFERROR(VLOOKUP($B141,'1.Data Part I'!$V$14:$AH$115,3,0),"")</f>
        <v/>
      </c>
      <c r="E141" s="97" t="str">
        <f>IFERROR(VLOOKUP($B141,'1.Data Part I'!$V$14:$AH$115,4,0),"")</f>
        <v/>
      </c>
      <c r="F141" s="97" t="str">
        <f>IFERROR(VLOOKUP($B141,'1.Data Part I'!$V$14:$AH$115,5,0),"")</f>
        <v/>
      </c>
      <c r="G141" s="121" t="str">
        <f>IFERROR(VLOOKUP($B141,'1.Data Part I'!$V$14:$AH$115,6,0),"")</f>
        <v/>
      </c>
      <c r="H141" s="97" t="str">
        <f>IFERROR(VLOOKUP($B141,'1.Data Part I'!$V$14:$AH$115,7,0),"")</f>
        <v/>
      </c>
      <c r="I141" s="122" t="str">
        <f>IFERROR(VLOOKUP($B141,'1.Data Part I'!$V$14:$AH$115,8,0),"")</f>
        <v/>
      </c>
      <c r="J141" s="97" t="str">
        <f>IFERROR(VLOOKUP($B141,'1.Data Part I'!$V$14:$AH$115,9,0),"")</f>
        <v/>
      </c>
      <c r="K141" s="100" t="str">
        <f>IFERROR(VLOOKUP($B141,'1.Data Part I'!$V$14:$AH$115,10,0),"")</f>
        <v/>
      </c>
      <c r="L141" s="100" t="str">
        <f>IFERROR(VLOOKUP($B141,'1.Data Part I'!$V$14:$AH$115,11,0),"")</f>
        <v/>
      </c>
      <c r="M141" s="97" t="str">
        <f>IFERROR(VLOOKUP($B141,'1.Data Part I'!$V$14:$AH$115,12,0),"")</f>
        <v/>
      </c>
      <c r="N141" s="128" t="str">
        <f>IFERROR(VLOOKUP($B141,'1.Data Part I'!$V$14:$AH$115,13,0),"")</f>
        <v/>
      </c>
      <c r="O141" s="95"/>
      <c r="P141" s="80"/>
      <c r="Q141" s="101" t="str">
        <f t="shared" si="2"/>
        <v/>
      </c>
    </row>
    <row r="142" spans="2:17" x14ac:dyDescent="0.25">
      <c r="B142" s="98"/>
      <c r="C142" s="97" t="str">
        <f>IFERROR(VLOOKUP($B142,'1.Data Part I'!$V$14:$AH$115,2,0),"")</f>
        <v/>
      </c>
      <c r="D142" s="97" t="str">
        <f>IFERROR(VLOOKUP($B142,'1.Data Part I'!$V$14:$AH$115,3,0),"")</f>
        <v/>
      </c>
      <c r="E142" s="97" t="str">
        <f>IFERROR(VLOOKUP($B142,'1.Data Part I'!$V$14:$AH$115,4,0),"")</f>
        <v/>
      </c>
      <c r="F142" s="97" t="str">
        <f>IFERROR(VLOOKUP($B142,'1.Data Part I'!$V$14:$AH$115,5,0),"")</f>
        <v/>
      </c>
      <c r="G142" s="121" t="str">
        <f>IFERROR(VLOOKUP($B142,'1.Data Part I'!$V$14:$AH$115,6,0),"")</f>
        <v/>
      </c>
      <c r="H142" s="97" t="str">
        <f>IFERROR(VLOOKUP($B142,'1.Data Part I'!$V$14:$AH$115,7,0),"")</f>
        <v/>
      </c>
      <c r="I142" s="122" t="str">
        <f>IFERROR(VLOOKUP($B142,'1.Data Part I'!$V$14:$AH$115,8,0),"")</f>
        <v/>
      </c>
      <c r="J142" s="97" t="str">
        <f>IFERROR(VLOOKUP($B142,'1.Data Part I'!$V$14:$AH$115,9,0),"")</f>
        <v/>
      </c>
      <c r="K142" s="100" t="str">
        <f>IFERROR(VLOOKUP($B142,'1.Data Part I'!$V$14:$AH$115,10,0),"")</f>
        <v/>
      </c>
      <c r="L142" s="100" t="str">
        <f>IFERROR(VLOOKUP($B142,'1.Data Part I'!$V$14:$AH$115,11,0),"")</f>
        <v/>
      </c>
      <c r="M142" s="97" t="str">
        <f>IFERROR(VLOOKUP($B142,'1.Data Part I'!$V$14:$AH$115,12,0),"")</f>
        <v/>
      </c>
      <c r="N142" s="128" t="str">
        <f>IFERROR(VLOOKUP($B142,'1.Data Part I'!$V$14:$AH$115,13,0),"")</f>
        <v/>
      </c>
      <c r="O142" s="95"/>
      <c r="P142" s="80"/>
      <c r="Q142" s="101" t="str">
        <f t="shared" si="2"/>
        <v/>
      </c>
    </row>
    <row r="143" spans="2:17" x14ac:dyDescent="0.25">
      <c r="B143" s="98"/>
      <c r="C143" s="97" t="str">
        <f>IFERROR(VLOOKUP($B143,'1.Data Part I'!$V$14:$AH$115,2,0),"")</f>
        <v/>
      </c>
      <c r="D143" s="97" t="str">
        <f>IFERROR(VLOOKUP($B143,'1.Data Part I'!$V$14:$AH$115,3,0),"")</f>
        <v/>
      </c>
      <c r="E143" s="97" t="str">
        <f>IFERROR(VLOOKUP($B143,'1.Data Part I'!$V$14:$AH$115,4,0),"")</f>
        <v/>
      </c>
      <c r="F143" s="97" t="str">
        <f>IFERROR(VLOOKUP($B143,'1.Data Part I'!$V$14:$AH$115,5,0),"")</f>
        <v/>
      </c>
      <c r="G143" s="121" t="str">
        <f>IFERROR(VLOOKUP($B143,'1.Data Part I'!$V$14:$AH$115,6,0),"")</f>
        <v/>
      </c>
      <c r="H143" s="97" t="str">
        <f>IFERROR(VLOOKUP($B143,'1.Data Part I'!$V$14:$AH$115,7,0),"")</f>
        <v/>
      </c>
      <c r="I143" s="122" t="str">
        <f>IFERROR(VLOOKUP($B143,'1.Data Part I'!$V$14:$AH$115,8,0),"")</f>
        <v/>
      </c>
      <c r="J143" s="97" t="str">
        <f>IFERROR(VLOOKUP($B143,'1.Data Part I'!$V$14:$AH$115,9,0),"")</f>
        <v/>
      </c>
      <c r="K143" s="100" t="str">
        <f>IFERROR(VLOOKUP($B143,'1.Data Part I'!$V$14:$AH$115,10,0),"")</f>
        <v/>
      </c>
      <c r="L143" s="100" t="str">
        <f>IFERROR(VLOOKUP($B143,'1.Data Part I'!$V$14:$AH$115,11,0),"")</f>
        <v/>
      </c>
      <c r="M143" s="97" t="str">
        <f>IFERROR(VLOOKUP($B143,'1.Data Part I'!$V$14:$AH$115,12,0),"")</f>
        <v/>
      </c>
      <c r="N143" s="128" t="str">
        <f>IFERROR(VLOOKUP($B143,'1.Data Part I'!$V$14:$AH$115,13,0),"")</f>
        <v/>
      </c>
      <c r="O143" s="95"/>
      <c r="P143" s="80"/>
      <c r="Q143" s="101" t="str">
        <f t="shared" si="2"/>
        <v/>
      </c>
    </row>
    <row r="144" spans="2:17" x14ac:dyDescent="0.25">
      <c r="B144" s="98"/>
      <c r="C144" s="97" t="str">
        <f>IFERROR(VLOOKUP($B144,'1.Data Part I'!$V$14:$AH$115,2,0),"")</f>
        <v/>
      </c>
      <c r="D144" s="97" t="str">
        <f>IFERROR(VLOOKUP($B144,'1.Data Part I'!$V$14:$AH$115,3,0),"")</f>
        <v/>
      </c>
      <c r="E144" s="97" t="str">
        <f>IFERROR(VLOOKUP($B144,'1.Data Part I'!$V$14:$AH$115,4,0),"")</f>
        <v/>
      </c>
      <c r="F144" s="97" t="str">
        <f>IFERROR(VLOOKUP($B144,'1.Data Part I'!$V$14:$AH$115,5,0),"")</f>
        <v/>
      </c>
      <c r="G144" s="121" t="str">
        <f>IFERROR(VLOOKUP($B144,'1.Data Part I'!$V$14:$AH$115,6,0),"")</f>
        <v/>
      </c>
      <c r="H144" s="97" t="str">
        <f>IFERROR(VLOOKUP($B144,'1.Data Part I'!$V$14:$AH$115,7,0),"")</f>
        <v/>
      </c>
      <c r="I144" s="122" t="str">
        <f>IFERROR(VLOOKUP($B144,'1.Data Part I'!$V$14:$AH$115,8,0),"")</f>
        <v/>
      </c>
      <c r="J144" s="97" t="str">
        <f>IFERROR(VLOOKUP($B144,'1.Data Part I'!$V$14:$AH$115,9,0),"")</f>
        <v/>
      </c>
      <c r="K144" s="100" t="str">
        <f>IFERROR(VLOOKUP($B144,'1.Data Part I'!$V$14:$AH$115,10,0),"")</f>
        <v/>
      </c>
      <c r="L144" s="100" t="str">
        <f>IFERROR(VLOOKUP($B144,'1.Data Part I'!$V$14:$AH$115,11,0),"")</f>
        <v/>
      </c>
      <c r="M144" s="97" t="str">
        <f>IFERROR(VLOOKUP($B144,'1.Data Part I'!$V$14:$AH$115,12,0),"")</f>
        <v/>
      </c>
      <c r="N144" s="128" t="str">
        <f>IFERROR(VLOOKUP($B144,'1.Data Part I'!$V$14:$AH$115,13,0),"")</f>
        <v/>
      </c>
      <c r="O144" s="95"/>
      <c r="P144" s="80"/>
      <c r="Q144" s="101" t="str">
        <f t="shared" si="2"/>
        <v/>
      </c>
    </row>
    <row r="145" spans="2:17" x14ac:dyDescent="0.25">
      <c r="B145" s="98"/>
      <c r="C145" s="97" t="str">
        <f>IFERROR(VLOOKUP($B145,'1.Data Part I'!$V$14:$AH$115,2,0),"")</f>
        <v/>
      </c>
      <c r="D145" s="97" t="str">
        <f>IFERROR(VLOOKUP($B145,'1.Data Part I'!$V$14:$AH$115,3,0),"")</f>
        <v/>
      </c>
      <c r="E145" s="97" t="str">
        <f>IFERROR(VLOOKUP($B145,'1.Data Part I'!$V$14:$AH$115,4,0),"")</f>
        <v/>
      </c>
      <c r="F145" s="97" t="str">
        <f>IFERROR(VLOOKUP($B145,'1.Data Part I'!$V$14:$AH$115,5,0),"")</f>
        <v/>
      </c>
      <c r="G145" s="121" t="str">
        <f>IFERROR(VLOOKUP($B145,'1.Data Part I'!$V$14:$AH$115,6,0),"")</f>
        <v/>
      </c>
      <c r="H145" s="97" t="str">
        <f>IFERROR(VLOOKUP($B145,'1.Data Part I'!$V$14:$AH$115,7,0),"")</f>
        <v/>
      </c>
      <c r="I145" s="122" t="str">
        <f>IFERROR(VLOOKUP($B145,'1.Data Part I'!$V$14:$AH$115,8,0),"")</f>
        <v/>
      </c>
      <c r="J145" s="97" t="str">
        <f>IFERROR(VLOOKUP($B145,'1.Data Part I'!$V$14:$AH$115,9,0),"")</f>
        <v/>
      </c>
      <c r="K145" s="100" t="str">
        <f>IFERROR(VLOOKUP($B145,'1.Data Part I'!$V$14:$AH$115,10,0),"")</f>
        <v/>
      </c>
      <c r="L145" s="100" t="str">
        <f>IFERROR(VLOOKUP($B145,'1.Data Part I'!$V$14:$AH$115,11,0),"")</f>
        <v/>
      </c>
      <c r="M145" s="97" t="str">
        <f>IFERROR(VLOOKUP($B145,'1.Data Part I'!$V$14:$AH$115,12,0),"")</f>
        <v/>
      </c>
      <c r="N145" s="128" t="str">
        <f>IFERROR(VLOOKUP($B145,'1.Data Part I'!$V$14:$AH$115,13,0),"")</f>
        <v/>
      </c>
      <c r="O145" s="95"/>
      <c r="P145" s="80"/>
      <c r="Q145" s="101" t="str">
        <f t="shared" si="2"/>
        <v/>
      </c>
    </row>
    <row r="146" spans="2:17" x14ac:dyDescent="0.25">
      <c r="B146" s="98"/>
      <c r="C146" s="97" t="str">
        <f>IFERROR(VLOOKUP($B146,'1.Data Part I'!$V$14:$AH$115,2,0),"")</f>
        <v/>
      </c>
      <c r="D146" s="97" t="str">
        <f>IFERROR(VLOOKUP($B146,'1.Data Part I'!$V$14:$AH$115,3,0),"")</f>
        <v/>
      </c>
      <c r="E146" s="97" t="str">
        <f>IFERROR(VLOOKUP($B146,'1.Data Part I'!$V$14:$AH$115,4,0),"")</f>
        <v/>
      </c>
      <c r="F146" s="97" t="str">
        <f>IFERROR(VLOOKUP($B146,'1.Data Part I'!$V$14:$AH$115,5,0),"")</f>
        <v/>
      </c>
      <c r="G146" s="121" t="str">
        <f>IFERROR(VLOOKUP($B146,'1.Data Part I'!$V$14:$AH$115,6,0),"")</f>
        <v/>
      </c>
      <c r="H146" s="97" t="str">
        <f>IFERROR(VLOOKUP($B146,'1.Data Part I'!$V$14:$AH$115,7,0),"")</f>
        <v/>
      </c>
      <c r="I146" s="122" t="str">
        <f>IFERROR(VLOOKUP($B146,'1.Data Part I'!$V$14:$AH$115,8,0),"")</f>
        <v/>
      </c>
      <c r="J146" s="97" t="str">
        <f>IFERROR(VLOOKUP($B146,'1.Data Part I'!$V$14:$AH$115,9,0),"")</f>
        <v/>
      </c>
      <c r="K146" s="100" t="str">
        <f>IFERROR(VLOOKUP($B146,'1.Data Part I'!$V$14:$AH$115,10,0),"")</f>
        <v/>
      </c>
      <c r="L146" s="100" t="str">
        <f>IFERROR(VLOOKUP($B146,'1.Data Part I'!$V$14:$AH$115,11,0),"")</f>
        <v/>
      </c>
      <c r="M146" s="97" t="str">
        <f>IFERROR(VLOOKUP($B146,'1.Data Part I'!$V$14:$AH$115,12,0),"")</f>
        <v/>
      </c>
      <c r="N146" s="128" t="str">
        <f>IFERROR(VLOOKUP($B146,'1.Data Part I'!$V$14:$AH$115,13,0),"")</f>
        <v/>
      </c>
      <c r="O146" s="95"/>
      <c r="P146" s="80"/>
      <c r="Q146" s="101" t="str">
        <f t="shared" si="2"/>
        <v/>
      </c>
    </row>
    <row r="147" spans="2:17" x14ac:dyDescent="0.25">
      <c r="B147" s="98"/>
      <c r="C147" s="97" t="str">
        <f>IFERROR(VLOOKUP($B147,'1.Data Part I'!$V$14:$AH$115,2,0),"")</f>
        <v/>
      </c>
      <c r="D147" s="97" t="str">
        <f>IFERROR(VLOOKUP($B147,'1.Data Part I'!$V$14:$AH$115,3,0),"")</f>
        <v/>
      </c>
      <c r="E147" s="97" t="str">
        <f>IFERROR(VLOOKUP($B147,'1.Data Part I'!$V$14:$AH$115,4,0),"")</f>
        <v/>
      </c>
      <c r="F147" s="97" t="str">
        <f>IFERROR(VLOOKUP($B147,'1.Data Part I'!$V$14:$AH$115,5,0),"")</f>
        <v/>
      </c>
      <c r="G147" s="121" t="str">
        <f>IFERROR(VLOOKUP($B147,'1.Data Part I'!$V$14:$AH$115,6,0),"")</f>
        <v/>
      </c>
      <c r="H147" s="97" t="str">
        <f>IFERROR(VLOOKUP($B147,'1.Data Part I'!$V$14:$AH$115,7,0),"")</f>
        <v/>
      </c>
      <c r="I147" s="122" t="str">
        <f>IFERROR(VLOOKUP($B147,'1.Data Part I'!$V$14:$AH$115,8,0),"")</f>
        <v/>
      </c>
      <c r="J147" s="97" t="str">
        <f>IFERROR(VLOOKUP($B147,'1.Data Part I'!$V$14:$AH$115,9,0),"")</f>
        <v/>
      </c>
      <c r="K147" s="100" t="str">
        <f>IFERROR(VLOOKUP($B147,'1.Data Part I'!$V$14:$AH$115,10,0),"")</f>
        <v/>
      </c>
      <c r="L147" s="100" t="str">
        <f>IFERROR(VLOOKUP($B147,'1.Data Part I'!$V$14:$AH$115,11,0),"")</f>
        <v/>
      </c>
      <c r="M147" s="97" t="str">
        <f>IFERROR(VLOOKUP($B147,'1.Data Part I'!$V$14:$AH$115,12,0),"")</f>
        <v/>
      </c>
      <c r="N147" s="128" t="str">
        <f>IFERROR(VLOOKUP($B147,'1.Data Part I'!$V$14:$AH$115,13,0),"")</f>
        <v/>
      </c>
      <c r="O147" s="95"/>
      <c r="P147" s="80"/>
      <c r="Q147" s="101" t="str">
        <f t="shared" si="2"/>
        <v/>
      </c>
    </row>
    <row r="148" spans="2:17" x14ac:dyDescent="0.25">
      <c r="B148" s="98"/>
      <c r="C148" s="97" t="str">
        <f>IFERROR(VLOOKUP($B148,'1.Data Part I'!$V$14:$AH$115,2,0),"")</f>
        <v/>
      </c>
      <c r="D148" s="97" t="str">
        <f>IFERROR(VLOOKUP($B148,'1.Data Part I'!$V$14:$AH$115,3,0),"")</f>
        <v/>
      </c>
      <c r="E148" s="97" t="str">
        <f>IFERROR(VLOOKUP($B148,'1.Data Part I'!$V$14:$AH$115,4,0),"")</f>
        <v/>
      </c>
      <c r="F148" s="97" t="str">
        <f>IFERROR(VLOOKUP($B148,'1.Data Part I'!$V$14:$AH$115,5,0),"")</f>
        <v/>
      </c>
      <c r="G148" s="121" t="str">
        <f>IFERROR(VLOOKUP($B148,'1.Data Part I'!$V$14:$AH$115,6,0),"")</f>
        <v/>
      </c>
      <c r="H148" s="97" t="str">
        <f>IFERROR(VLOOKUP($B148,'1.Data Part I'!$V$14:$AH$115,7,0),"")</f>
        <v/>
      </c>
      <c r="I148" s="122" t="str">
        <f>IFERROR(VLOOKUP($B148,'1.Data Part I'!$V$14:$AH$115,8,0),"")</f>
        <v/>
      </c>
      <c r="J148" s="97" t="str">
        <f>IFERROR(VLOOKUP($B148,'1.Data Part I'!$V$14:$AH$115,9,0),"")</f>
        <v/>
      </c>
      <c r="K148" s="100" t="str">
        <f>IFERROR(VLOOKUP($B148,'1.Data Part I'!$V$14:$AH$115,10,0),"")</f>
        <v/>
      </c>
      <c r="L148" s="100" t="str">
        <f>IFERROR(VLOOKUP($B148,'1.Data Part I'!$V$14:$AH$115,11,0),"")</f>
        <v/>
      </c>
      <c r="M148" s="97" t="str">
        <f>IFERROR(VLOOKUP($B148,'1.Data Part I'!$V$14:$AH$115,12,0),"")</f>
        <v/>
      </c>
      <c r="N148" s="128" t="str">
        <f>IFERROR(VLOOKUP($B148,'1.Data Part I'!$V$14:$AH$115,13,0),"")</f>
        <v/>
      </c>
      <c r="O148" s="95"/>
      <c r="P148" s="80"/>
      <c r="Q148" s="101" t="str">
        <f t="shared" si="2"/>
        <v/>
      </c>
    </row>
    <row r="149" spans="2:17" x14ac:dyDescent="0.25">
      <c r="B149" s="98"/>
      <c r="C149" s="97" t="str">
        <f>IFERROR(VLOOKUP($B149,'1.Data Part I'!$V$14:$AH$115,2,0),"")</f>
        <v/>
      </c>
      <c r="D149" s="97" t="str">
        <f>IFERROR(VLOOKUP($B149,'1.Data Part I'!$V$14:$AH$115,3,0),"")</f>
        <v/>
      </c>
      <c r="E149" s="97" t="str">
        <f>IFERROR(VLOOKUP($B149,'1.Data Part I'!$V$14:$AH$115,4,0),"")</f>
        <v/>
      </c>
      <c r="F149" s="97" t="str">
        <f>IFERROR(VLOOKUP($B149,'1.Data Part I'!$V$14:$AH$115,5,0),"")</f>
        <v/>
      </c>
      <c r="G149" s="121" t="str">
        <f>IFERROR(VLOOKUP($B149,'1.Data Part I'!$V$14:$AH$115,6,0),"")</f>
        <v/>
      </c>
      <c r="H149" s="97" t="str">
        <f>IFERROR(VLOOKUP($B149,'1.Data Part I'!$V$14:$AH$115,7,0),"")</f>
        <v/>
      </c>
      <c r="I149" s="122" t="str">
        <f>IFERROR(VLOOKUP($B149,'1.Data Part I'!$V$14:$AH$115,8,0),"")</f>
        <v/>
      </c>
      <c r="J149" s="97" t="str">
        <f>IFERROR(VLOOKUP($B149,'1.Data Part I'!$V$14:$AH$115,9,0),"")</f>
        <v/>
      </c>
      <c r="K149" s="100" t="str">
        <f>IFERROR(VLOOKUP($B149,'1.Data Part I'!$V$14:$AH$115,10,0),"")</f>
        <v/>
      </c>
      <c r="L149" s="100" t="str">
        <f>IFERROR(VLOOKUP($B149,'1.Data Part I'!$V$14:$AH$115,11,0),"")</f>
        <v/>
      </c>
      <c r="M149" s="97" t="str">
        <f>IFERROR(VLOOKUP($B149,'1.Data Part I'!$V$14:$AH$115,12,0),"")</f>
        <v/>
      </c>
      <c r="N149" s="128" t="str">
        <f>IFERROR(VLOOKUP($B149,'1.Data Part I'!$V$14:$AH$115,13,0),"")</f>
        <v/>
      </c>
      <c r="O149" s="95"/>
      <c r="P149" s="80"/>
      <c r="Q149" s="101" t="str">
        <f t="shared" si="2"/>
        <v/>
      </c>
    </row>
    <row r="150" spans="2:17" x14ac:dyDescent="0.25">
      <c r="B150" s="98"/>
      <c r="C150" s="97" t="str">
        <f>IFERROR(VLOOKUP($B150,'1.Data Part I'!$V$14:$AH$115,2,0),"")</f>
        <v/>
      </c>
      <c r="D150" s="97" t="str">
        <f>IFERROR(VLOOKUP($B150,'1.Data Part I'!$V$14:$AH$115,3,0),"")</f>
        <v/>
      </c>
      <c r="E150" s="97" t="str">
        <f>IFERROR(VLOOKUP($B150,'1.Data Part I'!$V$14:$AH$115,4,0),"")</f>
        <v/>
      </c>
      <c r="F150" s="97" t="str">
        <f>IFERROR(VLOOKUP($B150,'1.Data Part I'!$V$14:$AH$115,5,0),"")</f>
        <v/>
      </c>
      <c r="G150" s="121" t="str">
        <f>IFERROR(VLOOKUP($B150,'1.Data Part I'!$V$14:$AH$115,6,0),"")</f>
        <v/>
      </c>
      <c r="H150" s="97" t="str">
        <f>IFERROR(VLOOKUP($B150,'1.Data Part I'!$V$14:$AH$115,7,0),"")</f>
        <v/>
      </c>
      <c r="I150" s="122" t="str">
        <f>IFERROR(VLOOKUP($B150,'1.Data Part I'!$V$14:$AH$115,8,0),"")</f>
        <v/>
      </c>
      <c r="J150" s="97" t="str">
        <f>IFERROR(VLOOKUP($B150,'1.Data Part I'!$V$14:$AH$115,9,0),"")</f>
        <v/>
      </c>
      <c r="K150" s="100" t="str">
        <f>IFERROR(VLOOKUP($B150,'1.Data Part I'!$V$14:$AH$115,10,0),"")</f>
        <v/>
      </c>
      <c r="L150" s="100" t="str">
        <f>IFERROR(VLOOKUP($B150,'1.Data Part I'!$V$14:$AH$115,11,0),"")</f>
        <v/>
      </c>
      <c r="M150" s="97" t="str">
        <f>IFERROR(VLOOKUP($B150,'1.Data Part I'!$V$14:$AH$115,12,0),"")</f>
        <v/>
      </c>
      <c r="N150" s="128" t="str">
        <f>IFERROR(VLOOKUP($B150,'1.Data Part I'!$V$14:$AH$115,13,0),"")</f>
        <v/>
      </c>
      <c r="O150" s="95"/>
      <c r="P150" s="80"/>
      <c r="Q150" s="101" t="str">
        <f t="shared" si="2"/>
        <v/>
      </c>
    </row>
    <row r="151" spans="2:17" x14ac:dyDescent="0.25">
      <c r="B151" s="98"/>
      <c r="C151" s="97" t="str">
        <f>IFERROR(VLOOKUP($B151,'1.Data Part I'!$V$14:$AH$115,2,0),"")</f>
        <v/>
      </c>
      <c r="D151" s="97" t="str">
        <f>IFERROR(VLOOKUP($B151,'1.Data Part I'!$V$14:$AH$115,3,0),"")</f>
        <v/>
      </c>
      <c r="E151" s="97" t="str">
        <f>IFERROR(VLOOKUP($B151,'1.Data Part I'!$V$14:$AH$115,4,0),"")</f>
        <v/>
      </c>
      <c r="F151" s="97" t="str">
        <f>IFERROR(VLOOKUP($B151,'1.Data Part I'!$V$14:$AH$115,5,0),"")</f>
        <v/>
      </c>
      <c r="G151" s="121" t="str">
        <f>IFERROR(VLOOKUP($B151,'1.Data Part I'!$V$14:$AH$115,6,0),"")</f>
        <v/>
      </c>
      <c r="H151" s="97" t="str">
        <f>IFERROR(VLOOKUP($B151,'1.Data Part I'!$V$14:$AH$115,7,0),"")</f>
        <v/>
      </c>
      <c r="I151" s="122" t="str">
        <f>IFERROR(VLOOKUP($B151,'1.Data Part I'!$V$14:$AH$115,8,0),"")</f>
        <v/>
      </c>
      <c r="J151" s="97" t="str">
        <f>IFERROR(VLOOKUP($B151,'1.Data Part I'!$V$14:$AH$115,9,0),"")</f>
        <v/>
      </c>
      <c r="K151" s="100" t="str">
        <f>IFERROR(VLOOKUP($B151,'1.Data Part I'!$V$14:$AH$115,10,0),"")</f>
        <v/>
      </c>
      <c r="L151" s="100" t="str">
        <f>IFERROR(VLOOKUP($B151,'1.Data Part I'!$V$14:$AH$115,11,0),"")</f>
        <v/>
      </c>
      <c r="M151" s="97" t="str">
        <f>IFERROR(VLOOKUP($B151,'1.Data Part I'!$V$14:$AH$115,12,0),"")</f>
        <v/>
      </c>
      <c r="N151" s="128" t="str">
        <f>IFERROR(VLOOKUP($B151,'1.Data Part I'!$V$14:$AH$115,13,0),"")</f>
        <v/>
      </c>
      <c r="O151" s="95"/>
      <c r="P151" s="80"/>
      <c r="Q151" s="101" t="str">
        <f t="shared" si="2"/>
        <v/>
      </c>
    </row>
    <row r="152" spans="2:17" x14ac:dyDescent="0.25">
      <c r="B152" s="98"/>
      <c r="C152" s="97" t="str">
        <f>IFERROR(VLOOKUP($B152,'1.Data Part I'!$V$14:$AH$115,2,0),"")</f>
        <v/>
      </c>
      <c r="D152" s="97" t="str">
        <f>IFERROR(VLOOKUP($B152,'1.Data Part I'!$V$14:$AH$115,3,0),"")</f>
        <v/>
      </c>
      <c r="E152" s="97" t="str">
        <f>IFERROR(VLOOKUP($B152,'1.Data Part I'!$V$14:$AH$115,4,0),"")</f>
        <v/>
      </c>
      <c r="F152" s="97" t="str">
        <f>IFERROR(VLOOKUP($B152,'1.Data Part I'!$V$14:$AH$115,5,0),"")</f>
        <v/>
      </c>
      <c r="G152" s="121" t="str">
        <f>IFERROR(VLOOKUP($B152,'1.Data Part I'!$V$14:$AH$115,6,0),"")</f>
        <v/>
      </c>
      <c r="H152" s="97" t="str">
        <f>IFERROR(VLOOKUP($B152,'1.Data Part I'!$V$14:$AH$115,7,0),"")</f>
        <v/>
      </c>
      <c r="I152" s="122" t="str">
        <f>IFERROR(VLOOKUP($B152,'1.Data Part I'!$V$14:$AH$115,8,0),"")</f>
        <v/>
      </c>
      <c r="J152" s="97" t="str">
        <f>IFERROR(VLOOKUP($B152,'1.Data Part I'!$V$14:$AH$115,9,0),"")</f>
        <v/>
      </c>
      <c r="K152" s="100" t="str">
        <f>IFERROR(VLOOKUP($B152,'1.Data Part I'!$V$14:$AH$115,10,0),"")</f>
        <v/>
      </c>
      <c r="L152" s="100" t="str">
        <f>IFERROR(VLOOKUP($B152,'1.Data Part I'!$V$14:$AH$115,11,0),"")</f>
        <v/>
      </c>
      <c r="M152" s="97" t="str">
        <f>IFERROR(VLOOKUP($B152,'1.Data Part I'!$V$14:$AH$115,12,0),"")</f>
        <v/>
      </c>
      <c r="N152" s="128" t="str">
        <f>IFERROR(VLOOKUP($B152,'1.Data Part I'!$V$14:$AH$115,13,0),"")</f>
        <v/>
      </c>
      <c r="O152" s="95"/>
      <c r="P152" s="80"/>
      <c r="Q152" s="101" t="str">
        <f t="shared" si="2"/>
        <v/>
      </c>
    </row>
    <row r="153" spans="2:17" x14ac:dyDescent="0.25">
      <c r="B153" s="98"/>
      <c r="C153" s="97" t="str">
        <f>IFERROR(VLOOKUP($B153,'1.Data Part I'!$V$14:$AH$115,2,0),"")</f>
        <v/>
      </c>
      <c r="D153" s="97" t="str">
        <f>IFERROR(VLOOKUP($B153,'1.Data Part I'!$V$14:$AH$115,3,0),"")</f>
        <v/>
      </c>
      <c r="E153" s="97" t="str">
        <f>IFERROR(VLOOKUP($B153,'1.Data Part I'!$V$14:$AH$115,4,0),"")</f>
        <v/>
      </c>
      <c r="F153" s="97" t="str">
        <f>IFERROR(VLOOKUP($B153,'1.Data Part I'!$V$14:$AH$115,5,0),"")</f>
        <v/>
      </c>
      <c r="G153" s="121" t="str">
        <f>IFERROR(VLOOKUP($B153,'1.Data Part I'!$V$14:$AH$115,6,0),"")</f>
        <v/>
      </c>
      <c r="H153" s="97" t="str">
        <f>IFERROR(VLOOKUP($B153,'1.Data Part I'!$V$14:$AH$115,7,0),"")</f>
        <v/>
      </c>
      <c r="I153" s="122" t="str">
        <f>IFERROR(VLOOKUP($B153,'1.Data Part I'!$V$14:$AH$115,8,0),"")</f>
        <v/>
      </c>
      <c r="J153" s="97" t="str">
        <f>IFERROR(VLOOKUP($B153,'1.Data Part I'!$V$14:$AH$115,9,0),"")</f>
        <v/>
      </c>
      <c r="K153" s="100" t="str">
        <f>IFERROR(VLOOKUP($B153,'1.Data Part I'!$V$14:$AH$115,10,0),"")</f>
        <v/>
      </c>
      <c r="L153" s="100" t="str">
        <f>IFERROR(VLOOKUP($B153,'1.Data Part I'!$V$14:$AH$115,11,0),"")</f>
        <v/>
      </c>
      <c r="M153" s="97" t="str">
        <f>IFERROR(VLOOKUP($B153,'1.Data Part I'!$V$14:$AH$115,12,0),"")</f>
        <v/>
      </c>
      <c r="N153" s="128" t="str">
        <f>IFERROR(VLOOKUP($B153,'1.Data Part I'!$V$14:$AH$115,13,0),"")</f>
        <v/>
      </c>
      <c r="O153" s="95"/>
      <c r="P153" s="80"/>
      <c r="Q153" s="101" t="str">
        <f t="shared" si="2"/>
        <v/>
      </c>
    </row>
    <row r="154" spans="2:17" x14ac:dyDescent="0.25">
      <c r="B154" s="98"/>
      <c r="C154" s="97" t="str">
        <f>IFERROR(VLOOKUP($B154,'1.Data Part I'!$V$14:$AH$115,2,0),"")</f>
        <v/>
      </c>
      <c r="D154" s="97" t="str">
        <f>IFERROR(VLOOKUP($B154,'1.Data Part I'!$V$14:$AH$115,3,0),"")</f>
        <v/>
      </c>
      <c r="E154" s="97" t="str">
        <f>IFERROR(VLOOKUP($B154,'1.Data Part I'!$V$14:$AH$115,4,0),"")</f>
        <v/>
      </c>
      <c r="F154" s="97" t="str">
        <f>IFERROR(VLOOKUP($B154,'1.Data Part I'!$V$14:$AH$115,5,0),"")</f>
        <v/>
      </c>
      <c r="G154" s="121" t="str">
        <f>IFERROR(VLOOKUP($B154,'1.Data Part I'!$V$14:$AH$115,6,0),"")</f>
        <v/>
      </c>
      <c r="H154" s="97" t="str">
        <f>IFERROR(VLOOKUP($B154,'1.Data Part I'!$V$14:$AH$115,7,0),"")</f>
        <v/>
      </c>
      <c r="I154" s="122" t="str">
        <f>IFERROR(VLOOKUP($B154,'1.Data Part I'!$V$14:$AH$115,8,0),"")</f>
        <v/>
      </c>
      <c r="J154" s="97" t="str">
        <f>IFERROR(VLOOKUP($B154,'1.Data Part I'!$V$14:$AH$115,9,0),"")</f>
        <v/>
      </c>
      <c r="K154" s="100" t="str">
        <f>IFERROR(VLOOKUP($B154,'1.Data Part I'!$V$14:$AH$115,10,0),"")</f>
        <v/>
      </c>
      <c r="L154" s="100" t="str">
        <f>IFERROR(VLOOKUP($B154,'1.Data Part I'!$V$14:$AH$115,11,0),"")</f>
        <v/>
      </c>
      <c r="M154" s="97" t="str">
        <f>IFERROR(VLOOKUP($B154,'1.Data Part I'!$V$14:$AH$115,12,0),"")</f>
        <v/>
      </c>
      <c r="N154" s="128" t="str">
        <f>IFERROR(VLOOKUP($B154,'1.Data Part I'!$V$14:$AH$115,13,0),"")</f>
        <v/>
      </c>
      <c r="O154" s="95"/>
      <c r="P154" s="80"/>
      <c r="Q154" s="101" t="str">
        <f t="shared" si="2"/>
        <v/>
      </c>
    </row>
    <row r="155" spans="2:17" x14ac:dyDescent="0.25">
      <c r="B155" s="98"/>
      <c r="C155" s="97" t="str">
        <f>IFERROR(VLOOKUP($B155,'1.Data Part I'!$V$14:$AH$115,2,0),"")</f>
        <v/>
      </c>
      <c r="D155" s="97" t="str">
        <f>IFERROR(VLOOKUP($B155,'1.Data Part I'!$V$14:$AH$115,3,0),"")</f>
        <v/>
      </c>
      <c r="E155" s="97" t="str">
        <f>IFERROR(VLOOKUP($B155,'1.Data Part I'!$V$14:$AH$115,4,0),"")</f>
        <v/>
      </c>
      <c r="F155" s="97" t="str">
        <f>IFERROR(VLOOKUP($B155,'1.Data Part I'!$V$14:$AH$115,5,0),"")</f>
        <v/>
      </c>
      <c r="G155" s="121" t="str">
        <f>IFERROR(VLOOKUP($B155,'1.Data Part I'!$V$14:$AH$115,6,0),"")</f>
        <v/>
      </c>
      <c r="H155" s="97" t="str">
        <f>IFERROR(VLOOKUP($B155,'1.Data Part I'!$V$14:$AH$115,7,0),"")</f>
        <v/>
      </c>
      <c r="I155" s="122" t="str">
        <f>IFERROR(VLOOKUP($B155,'1.Data Part I'!$V$14:$AH$115,8,0),"")</f>
        <v/>
      </c>
      <c r="J155" s="97" t="str">
        <f>IFERROR(VLOOKUP($B155,'1.Data Part I'!$V$14:$AH$115,9,0),"")</f>
        <v/>
      </c>
      <c r="K155" s="100" t="str">
        <f>IFERROR(VLOOKUP($B155,'1.Data Part I'!$V$14:$AH$115,10,0),"")</f>
        <v/>
      </c>
      <c r="L155" s="100" t="str">
        <f>IFERROR(VLOOKUP($B155,'1.Data Part I'!$V$14:$AH$115,11,0),"")</f>
        <v/>
      </c>
      <c r="M155" s="97" t="str">
        <f>IFERROR(VLOOKUP($B155,'1.Data Part I'!$V$14:$AH$115,12,0),"")</f>
        <v/>
      </c>
      <c r="N155" s="128" t="str">
        <f>IFERROR(VLOOKUP($B155,'1.Data Part I'!$V$14:$AH$115,13,0),"")</f>
        <v/>
      </c>
      <c r="O155" s="95"/>
      <c r="P155" s="80"/>
      <c r="Q155" s="101" t="str">
        <f t="shared" si="2"/>
        <v/>
      </c>
    </row>
    <row r="156" spans="2:17" x14ac:dyDescent="0.25">
      <c r="B156" s="98"/>
      <c r="C156" s="97" t="str">
        <f>IFERROR(VLOOKUP($B156,'1.Data Part I'!$V$14:$AH$115,2,0),"")</f>
        <v/>
      </c>
      <c r="D156" s="97" t="str">
        <f>IFERROR(VLOOKUP($B156,'1.Data Part I'!$V$14:$AH$115,3,0),"")</f>
        <v/>
      </c>
      <c r="E156" s="97" t="str">
        <f>IFERROR(VLOOKUP($B156,'1.Data Part I'!$V$14:$AH$115,4,0),"")</f>
        <v/>
      </c>
      <c r="F156" s="97" t="str">
        <f>IFERROR(VLOOKUP($B156,'1.Data Part I'!$V$14:$AH$115,5,0),"")</f>
        <v/>
      </c>
      <c r="G156" s="121" t="str">
        <f>IFERROR(VLOOKUP($B156,'1.Data Part I'!$V$14:$AH$115,6,0),"")</f>
        <v/>
      </c>
      <c r="H156" s="97" t="str">
        <f>IFERROR(VLOOKUP($B156,'1.Data Part I'!$V$14:$AH$115,7,0),"")</f>
        <v/>
      </c>
      <c r="I156" s="122" t="str">
        <f>IFERROR(VLOOKUP($B156,'1.Data Part I'!$V$14:$AH$115,8,0),"")</f>
        <v/>
      </c>
      <c r="J156" s="97" t="str">
        <f>IFERROR(VLOOKUP($B156,'1.Data Part I'!$V$14:$AH$115,9,0),"")</f>
        <v/>
      </c>
      <c r="K156" s="100" t="str">
        <f>IFERROR(VLOOKUP($B156,'1.Data Part I'!$V$14:$AH$115,10,0),"")</f>
        <v/>
      </c>
      <c r="L156" s="100" t="str">
        <f>IFERROR(VLOOKUP($B156,'1.Data Part I'!$V$14:$AH$115,11,0),"")</f>
        <v/>
      </c>
      <c r="M156" s="97" t="str">
        <f>IFERROR(VLOOKUP($B156,'1.Data Part I'!$V$14:$AH$115,12,0),"")</f>
        <v/>
      </c>
      <c r="N156" s="128" t="str">
        <f>IFERROR(VLOOKUP($B156,'1.Data Part I'!$V$14:$AH$115,13,0),"")</f>
        <v/>
      </c>
      <c r="O156" s="95"/>
      <c r="P156" s="80"/>
      <c r="Q156" s="101" t="str">
        <f t="shared" si="2"/>
        <v/>
      </c>
    </row>
    <row r="157" spans="2:17" x14ac:dyDescent="0.25">
      <c r="B157" s="98"/>
      <c r="C157" s="97" t="str">
        <f>IFERROR(VLOOKUP($B157,'1.Data Part I'!$V$14:$AH$115,2,0),"")</f>
        <v/>
      </c>
      <c r="D157" s="97" t="str">
        <f>IFERROR(VLOOKUP($B157,'1.Data Part I'!$V$14:$AH$115,3,0),"")</f>
        <v/>
      </c>
      <c r="E157" s="97" t="str">
        <f>IFERROR(VLOOKUP($B157,'1.Data Part I'!$V$14:$AH$115,4,0),"")</f>
        <v/>
      </c>
      <c r="F157" s="97" t="str">
        <f>IFERROR(VLOOKUP($B157,'1.Data Part I'!$V$14:$AH$115,5,0),"")</f>
        <v/>
      </c>
      <c r="G157" s="121" t="str">
        <f>IFERROR(VLOOKUP($B157,'1.Data Part I'!$V$14:$AH$115,6,0),"")</f>
        <v/>
      </c>
      <c r="H157" s="97" t="str">
        <f>IFERROR(VLOOKUP($B157,'1.Data Part I'!$V$14:$AH$115,7,0),"")</f>
        <v/>
      </c>
      <c r="I157" s="122" t="str">
        <f>IFERROR(VLOOKUP($B157,'1.Data Part I'!$V$14:$AH$115,8,0),"")</f>
        <v/>
      </c>
      <c r="J157" s="97" t="str">
        <f>IFERROR(VLOOKUP($B157,'1.Data Part I'!$V$14:$AH$115,9,0),"")</f>
        <v/>
      </c>
      <c r="K157" s="100" t="str">
        <f>IFERROR(VLOOKUP($B157,'1.Data Part I'!$V$14:$AH$115,10,0),"")</f>
        <v/>
      </c>
      <c r="L157" s="100" t="str">
        <f>IFERROR(VLOOKUP($B157,'1.Data Part I'!$V$14:$AH$115,11,0),"")</f>
        <v/>
      </c>
      <c r="M157" s="97" t="str">
        <f>IFERROR(VLOOKUP($B157,'1.Data Part I'!$V$14:$AH$115,12,0),"")</f>
        <v/>
      </c>
      <c r="N157" s="128" t="str">
        <f>IFERROR(VLOOKUP($B157,'1.Data Part I'!$V$14:$AH$115,13,0),"")</f>
        <v/>
      </c>
      <c r="O157" s="95"/>
      <c r="P157" s="80"/>
      <c r="Q157" s="101" t="str">
        <f t="shared" si="2"/>
        <v/>
      </c>
    </row>
    <row r="158" spans="2:17" x14ac:dyDescent="0.25">
      <c r="B158" s="98"/>
      <c r="C158" s="97" t="str">
        <f>IFERROR(VLOOKUP($B158,'1.Data Part I'!$V$14:$AH$115,2,0),"")</f>
        <v/>
      </c>
      <c r="D158" s="97" t="str">
        <f>IFERROR(VLOOKUP($B158,'1.Data Part I'!$V$14:$AH$115,3,0),"")</f>
        <v/>
      </c>
      <c r="E158" s="97" t="str">
        <f>IFERROR(VLOOKUP($B158,'1.Data Part I'!$V$14:$AH$115,4,0),"")</f>
        <v/>
      </c>
      <c r="F158" s="97" t="str">
        <f>IFERROR(VLOOKUP($B158,'1.Data Part I'!$V$14:$AH$115,5,0),"")</f>
        <v/>
      </c>
      <c r="G158" s="121" t="str">
        <f>IFERROR(VLOOKUP($B158,'1.Data Part I'!$V$14:$AH$115,6,0),"")</f>
        <v/>
      </c>
      <c r="H158" s="97" t="str">
        <f>IFERROR(VLOOKUP($B158,'1.Data Part I'!$V$14:$AH$115,7,0),"")</f>
        <v/>
      </c>
      <c r="I158" s="122" t="str">
        <f>IFERROR(VLOOKUP($B158,'1.Data Part I'!$V$14:$AH$115,8,0),"")</f>
        <v/>
      </c>
      <c r="J158" s="97" t="str">
        <f>IFERROR(VLOOKUP($B158,'1.Data Part I'!$V$14:$AH$115,9,0),"")</f>
        <v/>
      </c>
      <c r="K158" s="100" t="str">
        <f>IFERROR(VLOOKUP($B158,'1.Data Part I'!$V$14:$AH$115,10,0),"")</f>
        <v/>
      </c>
      <c r="L158" s="100" t="str">
        <f>IFERROR(VLOOKUP($B158,'1.Data Part I'!$V$14:$AH$115,11,0),"")</f>
        <v/>
      </c>
      <c r="M158" s="97" t="str">
        <f>IFERROR(VLOOKUP($B158,'1.Data Part I'!$V$14:$AH$115,12,0),"")</f>
        <v/>
      </c>
      <c r="N158" s="128" t="str">
        <f>IFERROR(VLOOKUP($B158,'1.Data Part I'!$V$14:$AH$115,13,0),"")</f>
        <v/>
      </c>
      <c r="O158" s="95"/>
      <c r="P158" s="80"/>
      <c r="Q158" s="101" t="str">
        <f t="shared" si="2"/>
        <v/>
      </c>
    </row>
    <row r="159" spans="2:17" x14ac:dyDescent="0.25">
      <c r="B159" s="98"/>
      <c r="C159" s="97" t="str">
        <f>IFERROR(VLOOKUP($B159,'1.Data Part I'!$V$14:$AH$115,2,0),"")</f>
        <v/>
      </c>
      <c r="D159" s="97" t="str">
        <f>IFERROR(VLOOKUP($B159,'1.Data Part I'!$V$14:$AH$115,3,0),"")</f>
        <v/>
      </c>
      <c r="E159" s="97" t="str">
        <f>IFERROR(VLOOKUP($B159,'1.Data Part I'!$V$14:$AH$115,4,0),"")</f>
        <v/>
      </c>
      <c r="F159" s="97" t="str">
        <f>IFERROR(VLOOKUP($B159,'1.Data Part I'!$V$14:$AH$115,5,0),"")</f>
        <v/>
      </c>
      <c r="G159" s="121" t="str">
        <f>IFERROR(VLOOKUP($B159,'1.Data Part I'!$V$14:$AH$115,6,0),"")</f>
        <v/>
      </c>
      <c r="H159" s="97" t="str">
        <f>IFERROR(VLOOKUP($B159,'1.Data Part I'!$V$14:$AH$115,7,0),"")</f>
        <v/>
      </c>
      <c r="I159" s="122" t="str">
        <f>IFERROR(VLOOKUP($B159,'1.Data Part I'!$V$14:$AH$115,8,0),"")</f>
        <v/>
      </c>
      <c r="J159" s="97" t="str">
        <f>IFERROR(VLOOKUP($B159,'1.Data Part I'!$V$14:$AH$115,9,0),"")</f>
        <v/>
      </c>
      <c r="K159" s="100" t="str">
        <f>IFERROR(VLOOKUP($B159,'1.Data Part I'!$V$14:$AH$115,10,0),"")</f>
        <v/>
      </c>
      <c r="L159" s="100" t="str">
        <f>IFERROR(VLOOKUP($B159,'1.Data Part I'!$V$14:$AH$115,11,0),"")</f>
        <v/>
      </c>
      <c r="M159" s="97" t="str">
        <f>IFERROR(VLOOKUP($B159,'1.Data Part I'!$V$14:$AH$115,12,0),"")</f>
        <v/>
      </c>
      <c r="N159" s="128" t="str">
        <f>IFERROR(VLOOKUP($B159,'1.Data Part I'!$V$14:$AH$115,13,0),"")</f>
        <v/>
      </c>
      <c r="O159" s="95"/>
      <c r="P159" s="80"/>
      <c r="Q159" s="101" t="str">
        <f t="shared" si="2"/>
        <v/>
      </c>
    </row>
    <row r="160" spans="2:17" x14ac:dyDescent="0.25">
      <c r="B160" s="98"/>
      <c r="C160" s="97" t="str">
        <f>IFERROR(VLOOKUP($B160,'1.Data Part I'!$V$14:$AH$115,2,0),"")</f>
        <v/>
      </c>
      <c r="D160" s="97" t="str">
        <f>IFERROR(VLOOKUP($B160,'1.Data Part I'!$V$14:$AH$115,3,0),"")</f>
        <v/>
      </c>
      <c r="E160" s="97" t="str">
        <f>IFERROR(VLOOKUP($B160,'1.Data Part I'!$V$14:$AH$115,4,0),"")</f>
        <v/>
      </c>
      <c r="F160" s="97" t="str">
        <f>IFERROR(VLOOKUP($B160,'1.Data Part I'!$V$14:$AH$115,5,0),"")</f>
        <v/>
      </c>
      <c r="G160" s="121" t="str">
        <f>IFERROR(VLOOKUP($B160,'1.Data Part I'!$V$14:$AH$115,6,0),"")</f>
        <v/>
      </c>
      <c r="H160" s="97" t="str">
        <f>IFERROR(VLOOKUP($B160,'1.Data Part I'!$V$14:$AH$115,7,0),"")</f>
        <v/>
      </c>
      <c r="I160" s="122" t="str">
        <f>IFERROR(VLOOKUP($B160,'1.Data Part I'!$V$14:$AH$115,8,0),"")</f>
        <v/>
      </c>
      <c r="J160" s="97" t="str">
        <f>IFERROR(VLOOKUP($B160,'1.Data Part I'!$V$14:$AH$115,9,0),"")</f>
        <v/>
      </c>
      <c r="K160" s="100" t="str">
        <f>IFERROR(VLOOKUP($B160,'1.Data Part I'!$V$14:$AH$115,10,0),"")</f>
        <v/>
      </c>
      <c r="L160" s="100" t="str">
        <f>IFERROR(VLOOKUP($B160,'1.Data Part I'!$V$14:$AH$115,11,0),"")</f>
        <v/>
      </c>
      <c r="M160" s="97" t="str">
        <f>IFERROR(VLOOKUP($B160,'1.Data Part I'!$V$14:$AH$115,12,0),"")</f>
        <v/>
      </c>
      <c r="N160" s="128" t="str">
        <f>IFERROR(VLOOKUP($B160,'1.Data Part I'!$V$14:$AH$115,13,0),"")</f>
        <v/>
      </c>
      <c r="O160" s="95"/>
      <c r="P160" s="80"/>
      <c r="Q160" s="101" t="str">
        <f t="shared" si="2"/>
        <v/>
      </c>
    </row>
    <row r="161" spans="2:17" x14ac:dyDescent="0.25">
      <c r="B161" s="98"/>
      <c r="C161" s="97" t="str">
        <f>IFERROR(VLOOKUP($B161,'1.Data Part I'!$V$14:$AH$115,2,0),"")</f>
        <v/>
      </c>
      <c r="D161" s="97" t="str">
        <f>IFERROR(VLOOKUP($B161,'1.Data Part I'!$V$14:$AH$115,3,0),"")</f>
        <v/>
      </c>
      <c r="E161" s="97" t="str">
        <f>IFERROR(VLOOKUP($B161,'1.Data Part I'!$V$14:$AH$115,4,0),"")</f>
        <v/>
      </c>
      <c r="F161" s="97" t="str">
        <f>IFERROR(VLOOKUP($B161,'1.Data Part I'!$V$14:$AH$115,5,0),"")</f>
        <v/>
      </c>
      <c r="G161" s="121" t="str">
        <f>IFERROR(VLOOKUP($B161,'1.Data Part I'!$V$14:$AH$115,6,0),"")</f>
        <v/>
      </c>
      <c r="H161" s="97" t="str">
        <f>IFERROR(VLOOKUP($B161,'1.Data Part I'!$V$14:$AH$115,7,0),"")</f>
        <v/>
      </c>
      <c r="I161" s="122" t="str">
        <f>IFERROR(VLOOKUP($B161,'1.Data Part I'!$V$14:$AH$115,8,0),"")</f>
        <v/>
      </c>
      <c r="J161" s="97" t="str">
        <f>IFERROR(VLOOKUP($B161,'1.Data Part I'!$V$14:$AH$115,9,0),"")</f>
        <v/>
      </c>
      <c r="K161" s="100" t="str">
        <f>IFERROR(VLOOKUP($B161,'1.Data Part I'!$V$14:$AH$115,10,0),"")</f>
        <v/>
      </c>
      <c r="L161" s="100" t="str">
        <f>IFERROR(VLOOKUP($B161,'1.Data Part I'!$V$14:$AH$115,11,0),"")</f>
        <v/>
      </c>
      <c r="M161" s="97" t="str">
        <f>IFERROR(VLOOKUP($B161,'1.Data Part I'!$V$14:$AH$115,12,0),"")</f>
        <v/>
      </c>
      <c r="N161" s="128" t="str">
        <f>IFERROR(VLOOKUP($B161,'1.Data Part I'!$V$14:$AH$115,13,0),"")</f>
        <v/>
      </c>
      <c r="O161" s="95"/>
      <c r="P161" s="80"/>
      <c r="Q161" s="101" t="str">
        <f t="shared" si="2"/>
        <v/>
      </c>
    </row>
    <row r="162" spans="2:17" x14ac:dyDescent="0.25">
      <c r="B162" s="98"/>
      <c r="C162" s="97" t="str">
        <f>IFERROR(VLOOKUP($B162,'1.Data Part I'!$V$14:$AH$115,2,0),"")</f>
        <v/>
      </c>
      <c r="D162" s="97" t="str">
        <f>IFERROR(VLOOKUP($B162,'1.Data Part I'!$V$14:$AH$115,3,0),"")</f>
        <v/>
      </c>
      <c r="E162" s="97" t="str">
        <f>IFERROR(VLOOKUP($B162,'1.Data Part I'!$V$14:$AH$115,4,0),"")</f>
        <v/>
      </c>
      <c r="F162" s="97" t="str">
        <f>IFERROR(VLOOKUP($B162,'1.Data Part I'!$V$14:$AH$115,5,0),"")</f>
        <v/>
      </c>
      <c r="G162" s="121" t="str">
        <f>IFERROR(VLOOKUP($B162,'1.Data Part I'!$V$14:$AH$115,6,0),"")</f>
        <v/>
      </c>
      <c r="H162" s="97" t="str">
        <f>IFERROR(VLOOKUP($B162,'1.Data Part I'!$V$14:$AH$115,7,0),"")</f>
        <v/>
      </c>
      <c r="I162" s="122" t="str">
        <f>IFERROR(VLOOKUP($B162,'1.Data Part I'!$V$14:$AH$115,8,0),"")</f>
        <v/>
      </c>
      <c r="J162" s="97" t="str">
        <f>IFERROR(VLOOKUP($B162,'1.Data Part I'!$V$14:$AH$115,9,0),"")</f>
        <v/>
      </c>
      <c r="K162" s="100" t="str">
        <f>IFERROR(VLOOKUP($B162,'1.Data Part I'!$V$14:$AH$115,10,0),"")</f>
        <v/>
      </c>
      <c r="L162" s="100" t="str">
        <f>IFERROR(VLOOKUP($B162,'1.Data Part I'!$V$14:$AH$115,11,0),"")</f>
        <v/>
      </c>
      <c r="M162" s="97" t="str">
        <f>IFERROR(VLOOKUP($B162,'1.Data Part I'!$V$14:$AH$115,12,0),"")</f>
        <v/>
      </c>
      <c r="N162" s="128" t="str">
        <f>IFERROR(VLOOKUP($B162,'1.Data Part I'!$V$14:$AH$115,13,0),"")</f>
        <v/>
      </c>
      <c r="O162" s="95"/>
      <c r="P162" s="80"/>
      <c r="Q162" s="101" t="str">
        <f t="shared" si="2"/>
        <v/>
      </c>
    </row>
    <row r="163" spans="2:17" x14ac:dyDescent="0.25">
      <c r="B163" s="98"/>
      <c r="C163" s="97" t="str">
        <f>IFERROR(VLOOKUP($B163,'1.Data Part I'!$V$14:$AH$115,2,0),"")</f>
        <v/>
      </c>
      <c r="D163" s="97" t="str">
        <f>IFERROR(VLOOKUP($B163,'1.Data Part I'!$V$14:$AH$115,3,0),"")</f>
        <v/>
      </c>
      <c r="E163" s="97" t="str">
        <f>IFERROR(VLOOKUP($B163,'1.Data Part I'!$V$14:$AH$115,4,0),"")</f>
        <v/>
      </c>
      <c r="F163" s="97" t="str">
        <f>IFERROR(VLOOKUP($B163,'1.Data Part I'!$V$14:$AH$115,5,0),"")</f>
        <v/>
      </c>
      <c r="G163" s="121" t="str">
        <f>IFERROR(VLOOKUP($B163,'1.Data Part I'!$V$14:$AH$115,6,0),"")</f>
        <v/>
      </c>
      <c r="H163" s="97" t="str">
        <f>IFERROR(VLOOKUP($B163,'1.Data Part I'!$V$14:$AH$115,7,0),"")</f>
        <v/>
      </c>
      <c r="I163" s="122" t="str">
        <f>IFERROR(VLOOKUP($B163,'1.Data Part I'!$V$14:$AH$115,8,0),"")</f>
        <v/>
      </c>
      <c r="J163" s="97" t="str">
        <f>IFERROR(VLOOKUP($B163,'1.Data Part I'!$V$14:$AH$115,9,0),"")</f>
        <v/>
      </c>
      <c r="K163" s="100" t="str">
        <f>IFERROR(VLOOKUP($B163,'1.Data Part I'!$V$14:$AH$115,10,0),"")</f>
        <v/>
      </c>
      <c r="L163" s="100" t="str">
        <f>IFERROR(VLOOKUP($B163,'1.Data Part I'!$V$14:$AH$115,11,0),"")</f>
        <v/>
      </c>
      <c r="M163" s="97" t="str">
        <f>IFERROR(VLOOKUP($B163,'1.Data Part I'!$V$14:$AH$115,12,0),"")</f>
        <v/>
      </c>
      <c r="N163" s="128" t="str">
        <f>IFERROR(VLOOKUP($B163,'1.Data Part I'!$V$14:$AH$115,13,0),"")</f>
        <v/>
      </c>
      <c r="O163" s="95"/>
      <c r="P163" s="80"/>
      <c r="Q163" s="101" t="str">
        <f t="shared" si="2"/>
        <v/>
      </c>
    </row>
    <row r="164" spans="2:17" x14ac:dyDescent="0.25">
      <c r="B164" s="98"/>
      <c r="C164" s="97" t="str">
        <f>IFERROR(VLOOKUP($B164,'1.Data Part I'!$V$14:$AH$115,2,0),"")</f>
        <v/>
      </c>
      <c r="D164" s="97" t="str">
        <f>IFERROR(VLOOKUP($B164,'1.Data Part I'!$V$14:$AH$115,3,0),"")</f>
        <v/>
      </c>
      <c r="E164" s="97" t="str">
        <f>IFERROR(VLOOKUP($B164,'1.Data Part I'!$V$14:$AH$115,4,0),"")</f>
        <v/>
      </c>
      <c r="F164" s="97" t="str">
        <f>IFERROR(VLOOKUP($B164,'1.Data Part I'!$V$14:$AH$115,5,0),"")</f>
        <v/>
      </c>
      <c r="G164" s="121" t="str">
        <f>IFERROR(VLOOKUP($B164,'1.Data Part I'!$V$14:$AH$115,6,0),"")</f>
        <v/>
      </c>
      <c r="H164" s="97" t="str">
        <f>IFERROR(VLOOKUP($B164,'1.Data Part I'!$V$14:$AH$115,7,0),"")</f>
        <v/>
      </c>
      <c r="I164" s="122" t="str">
        <f>IFERROR(VLOOKUP($B164,'1.Data Part I'!$V$14:$AH$115,8,0),"")</f>
        <v/>
      </c>
      <c r="J164" s="97" t="str">
        <f>IFERROR(VLOOKUP($B164,'1.Data Part I'!$V$14:$AH$115,9,0),"")</f>
        <v/>
      </c>
      <c r="K164" s="100" t="str">
        <f>IFERROR(VLOOKUP($B164,'1.Data Part I'!$V$14:$AH$115,10,0),"")</f>
        <v/>
      </c>
      <c r="L164" s="100" t="str">
        <f>IFERROR(VLOOKUP($B164,'1.Data Part I'!$V$14:$AH$115,11,0),"")</f>
        <v/>
      </c>
      <c r="M164" s="97" t="str">
        <f>IFERROR(VLOOKUP($B164,'1.Data Part I'!$V$14:$AH$115,12,0),"")</f>
        <v/>
      </c>
      <c r="N164" s="128" t="str">
        <f>IFERROR(VLOOKUP($B164,'1.Data Part I'!$V$14:$AH$115,13,0),"")</f>
        <v/>
      </c>
      <c r="O164" s="95"/>
      <c r="P164" s="80"/>
      <c r="Q164" s="101" t="str">
        <f t="shared" si="2"/>
        <v/>
      </c>
    </row>
    <row r="165" spans="2:17" x14ac:dyDescent="0.25">
      <c r="B165" s="98"/>
      <c r="C165" s="97" t="str">
        <f>IFERROR(VLOOKUP($B165,'1.Data Part I'!$V$14:$AH$115,2,0),"")</f>
        <v/>
      </c>
      <c r="D165" s="97" t="str">
        <f>IFERROR(VLOOKUP($B165,'1.Data Part I'!$V$14:$AH$115,3,0),"")</f>
        <v/>
      </c>
      <c r="E165" s="97" t="str">
        <f>IFERROR(VLOOKUP($B165,'1.Data Part I'!$V$14:$AH$115,4,0),"")</f>
        <v/>
      </c>
      <c r="F165" s="97" t="str">
        <f>IFERROR(VLOOKUP($B165,'1.Data Part I'!$V$14:$AH$115,5,0),"")</f>
        <v/>
      </c>
      <c r="G165" s="121" t="str">
        <f>IFERROR(VLOOKUP($B165,'1.Data Part I'!$V$14:$AH$115,6,0),"")</f>
        <v/>
      </c>
      <c r="H165" s="97" t="str">
        <f>IFERROR(VLOOKUP($B165,'1.Data Part I'!$V$14:$AH$115,7,0),"")</f>
        <v/>
      </c>
      <c r="I165" s="122" t="str">
        <f>IFERROR(VLOOKUP($B165,'1.Data Part I'!$V$14:$AH$115,8,0),"")</f>
        <v/>
      </c>
      <c r="J165" s="97" t="str">
        <f>IFERROR(VLOOKUP($B165,'1.Data Part I'!$V$14:$AH$115,9,0),"")</f>
        <v/>
      </c>
      <c r="K165" s="100" t="str">
        <f>IFERROR(VLOOKUP($B165,'1.Data Part I'!$V$14:$AH$115,10,0),"")</f>
        <v/>
      </c>
      <c r="L165" s="100" t="str">
        <f>IFERROR(VLOOKUP($B165,'1.Data Part I'!$V$14:$AH$115,11,0),"")</f>
        <v/>
      </c>
      <c r="M165" s="97" t="str">
        <f>IFERROR(VLOOKUP($B165,'1.Data Part I'!$V$14:$AH$115,12,0),"")</f>
        <v/>
      </c>
      <c r="N165" s="128" t="str">
        <f>IFERROR(VLOOKUP($B165,'1.Data Part I'!$V$14:$AH$115,13,0),"")</f>
        <v/>
      </c>
      <c r="O165" s="95"/>
      <c r="P165" s="80"/>
      <c r="Q165" s="101" t="str">
        <f t="shared" si="2"/>
        <v/>
      </c>
    </row>
    <row r="166" spans="2:17" x14ac:dyDescent="0.25">
      <c r="B166" s="98"/>
      <c r="C166" s="97" t="str">
        <f>IFERROR(VLOOKUP($B166,'1.Data Part I'!$V$14:$AH$115,2,0),"")</f>
        <v/>
      </c>
      <c r="D166" s="97" t="str">
        <f>IFERROR(VLOOKUP($B166,'1.Data Part I'!$V$14:$AH$115,3,0),"")</f>
        <v/>
      </c>
      <c r="E166" s="97" t="str">
        <f>IFERROR(VLOOKUP($B166,'1.Data Part I'!$V$14:$AH$115,4,0),"")</f>
        <v/>
      </c>
      <c r="F166" s="97" t="str">
        <f>IFERROR(VLOOKUP($B166,'1.Data Part I'!$V$14:$AH$115,5,0),"")</f>
        <v/>
      </c>
      <c r="G166" s="121" t="str">
        <f>IFERROR(VLOOKUP($B166,'1.Data Part I'!$V$14:$AH$115,6,0),"")</f>
        <v/>
      </c>
      <c r="H166" s="97" t="str">
        <f>IFERROR(VLOOKUP($B166,'1.Data Part I'!$V$14:$AH$115,7,0),"")</f>
        <v/>
      </c>
      <c r="I166" s="122" t="str">
        <f>IFERROR(VLOOKUP($B166,'1.Data Part I'!$V$14:$AH$115,8,0),"")</f>
        <v/>
      </c>
      <c r="J166" s="97" t="str">
        <f>IFERROR(VLOOKUP($B166,'1.Data Part I'!$V$14:$AH$115,9,0),"")</f>
        <v/>
      </c>
      <c r="K166" s="100" t="str">
        <f>IFERROR(VLOOKUP($B166,'1.Data Part I'!$V$14:$AH$115,10,0),"")</f>
        <v/>
      </c>
      <c r="L166" s="100" t="str">
        <f>IFERROR(VLOOKUP($B166,'1.Data Part I'!$V$14:$AH$115,11,0),"")</f>
        <v/>
      </c>
      <c r="M166" s="97" t="str">
        <f>IFERROR(VLOOKUP($B166,'1.Data Part I'!$V$14:$AH$115,12,0),"")</f>
        <v/>
      </c>
      <c r="N166" s="128" t="str">
        <f>IFERROR(VLOOKUP($B166,'1.Data Part I'!$V$14:$AH$115,13,0),"")</f>
        <v/>
      </c>
      <c r="O166" s="95"/>
      <c r="P166" s="80"/>
      <c r="Q166" s="101" t="str">
        <f t="shared" si="2"/>
        <v/>
      </c>
    </row>
    <row r="167" spans="2:17" x14ac:dyDescent="0.25">
      <c r="B167" s="98"/>
      <c r="C167" s="97" t="str">
        <f>IFERROR(VLOOKUP($B167,'1.Data Part I'!$V$14:$AH$115,2,0),"")</f>
        <v/>
      </c>
      <c r="D167" s="97" t="str">
        <f>IFERROR(VLOOKUP($B167,'1.Data Part I'!$V$14:$AH$115,3,0),"")</f>
        <v/>
      </c>
      <c r="E167" s="97" t="str">
        <f>IFERROR(VLOOKUP($B167,'1.Data Part I'!$V$14:$AH$115,4,0),"")</f>
        <v/>
      </c>
      <c r="F167" s="97" t="str">
        <f>IFERROR(VLOOKUP($B167,'1.Data Part I'!$V$14:$AH$115,5,0),"")</f>
        <v/>
      </c>
      <c r="G167" s="121" t="str">
        <f>IFERROR(VLOOKUP($B167,'1.Data Part I'!$V$14:$AH$115,6,0),"")</f>
        <v/>
      </c>
      <c r="H167" s="97" t="str">
        <f>IFERROR(VLOOKUP($B167,'1.Data Part I'!$V$14:$AH$115,7,0),"")</f>
        <v/>
      </c>
      <c r="I167" s="122" t="str">
        <f>IFERROR(VLOOKUP($B167,'1.Data Part I'!$V$14:$AH$115,8,0),"")</f>
        <v/>
      </c>
      <c r="J167" s="97" t="str">
        <f>IFERROR(VLOOKUP($B167,'1.Data Part I'!$V$14:$AH$115,9,0),"")</f>
        <v/>
      </c>
      <c r="K167" s="100" t="str">
        <f>IFERROR(VLOOKUP($B167,'1.Data Part I'!$V$14:$AH$115,10,0),"")</f>
        <v/>
      </c>
      <c r="L167" s="100" t="str">
        <f>IFERROR(VLOOKUP($B167,'1.Data Part I'!$V$14:$AH$115,11,0),"")</f>
        <v/>
      </c>
      <c r="M167" s="97" t="str">
        <f>IFERROR(VLOOKUP($B167,'1.Data Part I'!$V$14:$AH$115,12,0),"")</f>
        <v/>
      </c>
      <c r="N167" s="128" t="str">
        <f>IFERROR(VLOOKUP($B167,'1.Data Part I'!$V$14:$AH$115,13,0),"")</f>
        <v/>
      </c>
      <c r="O167" s="95"/>
      <c r="P167" s="80"/>
      <c r="Q167" s="101" t="str">
        <f t="shared" si="2"/>
        <v/>
      </c>
    </row>
    <row r="168" spans="2:17" x14ac:dyDescent="0.25">
      <c r="B168" s="98"/>
      <c r="C168" s="97" t="str">
        <f>IFERROR(VLOOKUP($B168,'1.Data Part I'!$V$14:$AH$115,2,0),"")</f>
        <v/>
      </c>
      <c r="D168" s="97" t="str">
        <f>IFERROR(VLOOKUP($B168,'1.Data Part I'!$V$14:$AH$115,3,0),"")</f>
        <v/>
      </c>
      <c r="E168" s="97" t="str">
        <f>IFERROR(VLOOKUP($B168,'1.Data Part I'!$V$14:$AH$115,4,0),"")</f>
        <v/>
      </c>
      <c r="F168" s="97" t="str">
        <f>IFERROR(VLOOKUP($B168,'1.Data Part I'!$V$14:$AH$115,5,0),"")</f>
        <v/>
      </c>
      <c r="G168" s="121" t="str">
        <f>IFERROR(VLOOKUP($B168,'1.Data Part I'!$V$14:$AH$115,6,0),"")</f>
        <v/>
      </c>
      <c r="H168" s="97" t="str">
        <f>IFERROR(VLOOKUP($B168,'1.Data Part I'!$V$14:$AH$115,7,0),"")</f>
        <v/>
      </c>
      <c r="I168" s="122" t="str">
        <f>IFERROR(VLOOKUP($B168,'1.Data Part I'!$V$14:$AH$115,8,0),"")</f>
        <v/>
      </c>
      <c r="J168" s="97" t="str">
        <f>IFERROR(VLOOKUP($B168,'1.Data Part I'!$V$14:$AH$115,9,0),"")</f>
        <v/>
      </c>
      <c r="K168" s="100" t="str">
        <f>IFERROR(VLOOKUP($B168,'1.Data Part I'!$V$14:$AH$115,10,0),"")</f>
        <v/>
      </c>
      <c r="L168" s="100" t="str">
        <f>IFERROR(VLOOKUP($B168,'1.Data Part I'!$V$14:$AH$115,11,0),"")</f>
        <v/>
      </c>
      <c r="M168" s="97" t="str">
        <f>IFERROR(VLOOKUP($B168,'1.Data Part I'!$V$14:$AH$115,12,0),"")</f>
        <v/>
      </c>
      <c r="N168" s="128" t="str">
        <f>IFERROR(VLOOKUP($B168,'1.Data Part I'!$V$14:$AH$115,13,0),"")</f>
        <v/>
      </c>
      <c r="O168" s="95"/>
      <c r="P168" s="80"/>
      <c r="Q168" s="101" t="str">
        <f t="shared" si="2"/>
        <v/>
      </c>
    </row>
    <row r="169" spans="2:17" x14ac:dyDescent="0.25">
      <c r="B169" s="98"/>
      <c r="C169" s="97" t="str">
        <f>IFERROR(VLOOKUP($B169,'1.Data Part I'!$V$14:$AH$115,2,0),"")</f>
        <v/>
      </c>
      <c r="D169" s="97" t="str">
        <f>IFERROR(VLOOKUP($B169,'1.Data Part I'!$V$14:$AH$115,3,0),"")</f>
        <v/>
      </c>
      <c r="E169" s="97" t="str">
        <f>IFERROR(VLOOKUP($B169,'1.Data Part I'!$V$14:$AH$115,4,0),"")</f>
        <v/>
      </c>
      <c r="F169" s="97" t="str">
        <f>IFERROR(VLOOKUP($B169,'1.Data Part I'!$V$14:$AH$115,5,0),"")</f>
        <v/>
      </c>
      <c r="G169" s="121" t="str">
        <f>IFERROR(VLOOKUP($B169,'1.Data Part I'!$V$14:$AH$115,6,0),"")</f>
        <v/>
      </c>
      <c r="H169" s="97" t="str">
        <f>IFERROR(VLOOKUP($B169,'1.Data Part I'!$V$14:$AH$115,7,0),"")</f>
        <v/>
      </c>
      <c r="I169" s="122" t="str">
        <f>IFERROR(VLOOKUP($B169,'1.Data Part I'!$V$14:$AH$115,8,0),"")</f>
        <v/>
      </c>
      <c r="J169" s="97" t="str">
        <f>IFERROR(VLOOKUP($B169,'1.Data Part I'!$V$14:$AH$115,9,0),"")</f>
        <v/>
      </c>
      <c r="K169" s="100" t="str">
        <f>IFERROR(VLOOKUP($B169,'1.Data Part I'!$V$14:$AH$115,10,0),"")</f>
        <v/>
      </c>
      <c r="L169" s="100" t="str">
        <f>IFERROR(VLOOKUP($B169,'1.Data Part I'!$V$14:$AH$115,11,0),"")</f>
        <v/>
      </c>
      <c r="M169" s="97" t="str">
        <f>IFERROR(VLOOKUP($B169,'1.Data Part I'!$V$14:$AH$115,12,0),"")</f>
        <v/>
      </c>
      <c r="N169" s="128" t="str">
        <f>IFERROR(VLOOKUP($B169,'1.Data Part I'!$V$14:$AH$115,13,0),"")</f>
        <v/>
      </c>
      <c r="O169" s="95"/>
      <c r="P169" s="80"/>
      <c r="Q169" s="101" t="str">
        <f t="shared" si="2"/>
        <v/>
      </c>
    </row>
    <row r="170" spans="2:17" x14ac:dyDescent="0.25">
      <c r="B170" s="98"/>
      <c r="C170" s="97" t="str">
        <f>IFERROR(VLOOKUP($B170,'1.Data Part I'!$V$14:$AH$115,2,0),"")</f>
        <v/>
      </c>
      <c r="D170" s="97" t="str">
        <f>IFERROR(VLOOKUP($B170,'1.Data Part I'!$V$14:$AH$115,3,0),"")</f>
        <v/>
      </c>
      <c r="E170" s="97" t="str">
        <f>IFERROR(VLOOKUP($B170,'1.Data Part I'!$V$14:$AH$115,4,0),"")</f>
        <v/>
      </c>
      <c r="F170" s="97" t="str">
        <f>IFERROR(VLOOKUP($B170,'1.Data Part I'!$V$14:$AH$115,5,0),"")</f>
        <v/>
      </c>
      <c r="G170" s="121" t="str">
        <f>IFERROR(VLOOKUP($B170,'1.Data Part I'!$V$14:$AH$115,6,0),"")</f>
        <v/>
      </c>
      <c r="H170" s="97" t="str">
        <f>IFERROR(VLOOKUP($B170,'1.Data Part I'!$V$14:$AH$115,7,0),"")</f>
        <v/>
      </c>
      <c r="I170" s="122" t="str">
        <f>IFERROR(VLOOKUP($B170,'1.Data Part I'!$V$14:$AH$115,8,0),"")</f>
        <v/>
      </c>
      <c r="J170" s="97" t="str">
        <f>IFERROR(VLOOKUP($B170,'1.Data Part I'!$V$14:$AH$115,9,0),"")</f>
        <v/>
      </c>
      <c r="K170" s="100" t="str">
        <f>IFERROR(VLOOKUP($B170,'1.Data Part I'!$V$14:$AH$115,10,0),"")</f>
        <v/>
      </c>
      <c r="L170" s="100" t="str">
        <f>IFERROR(VLOOKUP($B170,'1.Data Part I'!$V$14:$AH$115,11,0),"")</f>
        <v/>
      </c>
      <c r="M170" s="97" t="str">
        <f>IFERROR(VLOOKUP($B170,'1.Data Part I'!$V$14:$AH$115,12,0),"")</f>
        <v/>
      </c>
      <c r="N170" s="128" t="str">
        <f>IFERROR(VLOOKUP($B170,'1.Data Part I'!$V$14:$AH$115,13,0),"")</f>
        <v/>
      </c>
      <c r="O170" s="95"/>
      <c r="P170" s="80"/>
      <c r="Q170" s="101" t="str">
        <f t="shared" si="2"/>
        <v/>
      </c>
    </row>
    <row r="171" spans="2:17" x14ac:dyDescent="0.25">
      <c r="B171" s="98"/>
      <c r="C171" s="97" t="str">
        <f>IFERROR(VLOOKUP($B171,'1.Data Part I'!$V$14:$AH$115,2,0),"")</f>
        <v/>
      </c>
      <c r="D171" s="97" t="str">
        <f>IFERROR(VLOOKUP($B171,'1.Data Part I'!$V$14:$AH$115,3,0),"")</f>
        <v/>
      </c>
      <c r="E171" s="97" t="str">
        <f>IFERROR(VLOOKUP($B171,'1.Data Part I'!$V$14:$AH$115,4,0),"")</f>
        <v/>
      </c>
      <c r="F171" s="97" t="str">
        <f>IFERROR(VLOOKUP($B171,'1.Data Part I'!$V$14:$AH$115,5,0),"")</f>
        <v/>
      </c>
      <c r="G171" s="121" t="str">
        <f>IFERROR(VLOOKUP($B171,'1.Data Part I'!$V$14:$AH$115,6,0),"")</f>
        <v/>
      </c>
      <c r="H171" s="97" t="str">
        <f>IFERROR(VLOOKUP($B171,'1.Data Part I'!$V$14:$AH$115,7,0),"")</f>
        <v/>
      </c>
      <c r="I171" s="122" t="str">
        <f>IFERROR(VLOOKUP($B171,'1.Data Part I'!$V$14:$AH$115,8,0),"")</f>
        <v/>
      </c>
      <c r="J171" s="97" t="str">
        <f>IFERROR(VLOOKUP($B171,'1.Data Part I'!$V$14:$AH$115,9,0),"")</f>
        <v/>
      </c>
      <c r="K171" s="100" t="str">
        <f>IFERROR(VLOOKUP($B171,'1.Data Part I'!$V$14:$AH$115,10,0),"")</f>
        <v/>
      </c>
      <c r="L171" s="100" t="str">
        <f>IFERROR(VLOOKUP($B171,'1.Data Part I'!$V$14:$AH$115,11,0),"")</f>
        <v/>
      </c>
      <c r="M171" s="97" t="str">
        <f>IFERROR(VLOOKUP($B171,'1.Data Part I'!$V$14:$AH$115,12,0),"")</f>
        <v/>
      </c>
      <c r="N171" s="128" t="str">
        <f>IFERROR(VLOOKUP($B171,'1.Data Part I'!$V$14:$AH$115,13,0),"")</f>
        <v/>
      </c>
      <c r="O171" s="95"/>
      <c r="P171" s="80"/>
      <c r="Q171" s="101" t="str">
        <f t="shared" si="2"/>
        <v/>
      </c>
    </row>
    <row r="172" spans="2:17" x14ac:dyDescent="0.25">
      <c r="B172" s="98"/>
      <c r="C172" s="97" t="str">
        <f>IFERROR(VLOOKUP($B172,'1.Data Part I'!$V$14:$AH$115,2,0),"")</f>
        <v/>
      </c>
      <c r="D172" s="97" t="str">
        <f>IFERROR(VLOOKUP($B172,'1.Data Part I'!$V$14:$AH$115,3,0),"")</f>
        <v/>
      </c>
      <c r="E172" s="97" t="str">
        <f>IFERROR(VLOOKUP($B172,'1.Data Part I'!$V$14:$AH$115,4,0),"")</f>
        <v/>
      </c>
      <c r="F172" s="97" t="str">
        <f>IFERROR(VLOOKUP($B172,'1.Data Part I'!$V$14:$AH$115,5,0),"")</f>
        <v/>
      </c>
      <c r="G172" s="121" t="str">
        <f>IFERROR(VLOOKUP($B172,'1.Data Part I'!$V$14:$AH$115,6,0),"")</f>
        <v/>
      </c>
      <c r="H172" s="97" t="str">
        <f>IFERROR(VLOOKUP($B172,'1.Data Part I'!$V$14:$AH$115,7,0),"")</f>
        <v/>
      </c>
      <c r="I172" s="122" t="str">
        <f>IFERROR(VLOOKUP($B172,'1.Data Part I'!$V$14:$AH$115,8,0),"")</f>
        <v/>
      </c>
      <c r="J172" s="97" t="str">
        <f>IFERROR(VLOOKUP($B172,'1.Data Part I'!$V$14:$AH$115,9,0),"")</f>
        <v/>
      </c>
      <c r="K172" s="100" t="str">
        <f>IFERROR(VLOOKUP($B172,'1.Data Part I'!$V$14:$AH$115,10,0),"")</f>
        <v/>
      </c>
      <c r="L172" s="100" t="str">
        <f>IFERROR(VLOOKUP($B172,'1.Data Part I'!$V$14:$AH$115,11,0),"")</f>
        <v/>
      </c>
      <c r="M172" s="97" t="str">
        <f>IFERROR(VLOOKUP($B172,'1.Data Part I'!$V$14:$AH$115,12,0),"")</f>
        <v/>
      </c>
      <c r="N172" s="128" t="str">
        <f>IFERROR(VLOOKUP($B172,'1.Data Part I'!$V$14:$AH$115,13,0),"")</f>
        <v/>
      </c>
      <c r="O172" s="95"/>
      <c r="P172" s="80"/>
      <c r="Q172" s="101" t="str">
        <f t="shared" si="2"/>
        <v/>
      </c>
    </row>
    <row r="173" spans="2:17" x14ac:dyDescent="0.25">
      <c r="B173" s="98"/>
      <c r="C173" s="97" t="str">
        <f>IFERROR(VLOOKUP($B173,'1.Data Part I'!$V$14:$AH$115,2,0),"")</f>
        <v/>
      </c>
      <c r="D173" s="97" t="str">
        <f>IFERROR(VLOOKUP($B173,'1.Data Part I'!$V$14:$AH$115,3,0),"")</f>
        <v/>
      </c>
      <c r="E173" s="97" t="str">
        <f>IFERROR(VLOOKUP($B173,'1.Data Part I'!$V$14:$AH$115,4,0),"")</f>
        <v/>
      </c>
      <c r="F173" s="97" t="str">
        <f>IFERROR(VLOOKUP($B173,'1.Data Part I'!$V$14:$AH$115,5,0),"")</f>
        <v/>
      </c>
      <c r="G173" s="121" t="str">
        <f>IFERROR(VLOOKUP($B173,'1.Data Part I'!$V$14:$AH$115,6,0),"")</f>
        <v/>
      </c>
      <c r="H173" s="97" t="str">
        <f>IFERROR(VLOOKUP($B173,'1.Data Part I'!$V$14:$AH$115,7,0),"")</f>
        <v/>
      </c>
      <c r="I173" s="122" t="str">
        <f>IFERROR(VLOOKUP($B173,'1.Data Part I'!$V$14:$AH$115,8,0),"")</f>
        <v/>
      </c>
      <c r="J173" s="97" t="str">
        <f>IFERROR(VLOOKUP($B173,'1.Data Part I'!$V$14:$AH$115,9,0),"")</f>
        <v/>
      </c>
      <c r="K173" s="100" t="str">
        <f>IFERROR(VLOOKUP($B173,'1.Data Part I'!$V$14:$AH$115,10,0),"")</f>
        <v/>
      </c>
      <c r="L173" s="100" t="str">
        <f>IFERROR(VLOOKUP($B173,'1.Data Part I'!$V$14:$AH$115,11,0),"")</f>
        <v/>
      </c>
      <c r="M173" s="97" t="str">
        <f>IFERROR(VLOOKUP($B173,'1.Data Part I'!$V$14:$AH$115,12,0),"")</f>
        <v/>
      </c>
      <c r="N173" s="128" t="str">
        <f>IFERROR(VLOOKUP($B173,'1.Data Part I'!$V$14:$AH$115,13,0),"")</f>
        <v/>
      </c>
      <c r="O173" s="95"/>
      <c r="P173" s="80"/>
      <c r="Q173" s="101" t="str">
        <f t="shared" si="2"/>
        <v/>
      </c>
    </row>
    <row r="174" spans="2:17" x14ac:dyDescent="0.25">
      <c r="B174" s="98"/>
      <c r="C174" s="97" t="str">
        <f>IFERROR(VLOOKUP($B174,'1.Data Part I'!$V$14:$AH$115,2,0),"")</f>
        <v/>
      </c>
      <c r="D174" s="97" t="str">
        <f>IFERROR(VLOOKUP($B174,'1.Data Part I'!$V$14:$AH$115,3,0),"")</f>
        <v/>
      </c>
      <c r="E174" s="97" t="str">
        <f>IFERROR(VLOOKUP($B174,'1.Data Part I'!$V$14:$AH$115,4,0),"")</f>
        <v/>
      </c>
      <c r="F174" s="97" t="str">
        <f>IFERROR(VLOOKUP($B174,'1.Data Part I'!$V$14:$AH$115,5,0),"")</f>
        <v/>
      </c>
      <c r="G174" s="121" t="str">
        <f>IFERROR(VLOOKUP($B174,'1.Data Part I'!$V$14:$AH$115,6,0),"")</f>
        <v/>
      </c>
      <c r="H174" s="97" t="str">
        <f>IFERROR(VLOOKUP($B174,'1.Data Part I'!$V$14:$AH$115,7,0),"")</f>
        <v/>
      </c>
      <c r="I174" s="122" t="str">
        <f>IFERROR(VLOOKUP($B174,'1.Data Part I'!$V$14:$AH$115,8,0),"")</f>
        <v/>
      </c>
      <c r="J174" s="97" t="str">
        <f>IFERROR(VLOOKUP($B174,'1.Data Part I'!$V$14:$AH$115,9,0),"")</f>
        <v/>
      </c>
      <c r="K174" s="100" t="str">
        <f>IFERROR(VLOOKUP($B174,'1.Data Part I'!$V$14:$AH$115,10,0),"")</f>
        <v/>
      </c>
      <c r="L174" s="100" t="str">
        <f>IFERROR(VLOOKUP($B174,'1.Data Part I'!$V$14:$AH$115,11,0),"")</f>
        <v/>
      </c>
      <c r="M174" s="97" t="str">
        <f>IFERROR(VLOOKUP($B174,'1.Data Part I'!$V$14:$AH$115,12,0),"")</f>
        <v/>
      </c>
      <c r="N174" s="128" t="str">
        <f>IFERROR(VLOOKUP($B174,'1.Data Part I'!$V$14:$AH$115,13,0),"")</f>
        <v/>
      </c>
      <c r="O174" s="95"/>
      <c r="P174" s="80"/>
      <c r="Q174" s="101" t="str">
        <f t="shared" si="2"/>
        <v/>
      </c>
    </row>
    <row r="175" spans="2:17" x14ac:dyDescent="0.25">
      <c r="B175" s="98"/>
      <c r="C175" s="97" t="str">
        <f>IFERROR(VLOOKUP($B175,'1.Data Part I'!$V$14:$AH$115,2,0),"")</f>
        <v/>
      </c>
      <c r="D175" s="97" t="str">
        <f>IFERROR(VLOOKUP($B175,'1.Data Part I'!$V$14:$AH$115,3,0),"")</f>
        <v/>
      </c>
      <c r="E175" s="97" t="str">
        <f>IFERROR(VLOOKUP($B175,'1.Data Part I'!$V$14:$AH$115,4,0),"")</f>
        <v/>
      </c>
      <c r="F175" s="97" t="str">
        <f>IFERROR(VLOOKUP($B175,'1.Data Part I'!$V$14:$AH$115,5,0),"")</f>
        <v/>
      </c>
      <c r="G175" s="121" t="str">
        <f>IFERROR(VLOOKUP($B175,'1.Data Part I'!$V$14:$AH$115,6,0),"")</f>
        <v/>
      </c>
      <c r="H175" s="97" t="str">
        <f>IFERROR(VLOOKUP($B175,'1.Data Part I'!$V$14:$AH$115,7,0),"")</f>
        <v/>
      </c>
      <c r="I175" s="122" t="str">
        <f>IFERROR(VLOOKUP($B175,'1.Data Part I'!$V$14:$AH$115,8,0),"")</f>
        <v/>
      </c>
      <c r="J175" s="97" t="str">
        <f>IFERROR(VLOOKUP($B175,'1.Data Part I'!$V$14:$AH$115,9,0),"")</f>
        <v/>
      </c>
      <c r="K175" s="100" t="str">
        <f>IFERROR(VLOOKUP($B175,'1.Data Part I'!$V$14:$AH$115,10,0),"")</f>
        <v/>
      </c>
      <c r="L175" s="100" t="str">
        <f>IFERROR(VLOOKUP($B175,'1.Data Part I'!$V$14:$AH$115,11,0),"")</f>
        <v/>
      </c>
      <c r="M175" s="97" t="str">
        <f>IFERROR(VLOOKUP($B175,'1.Data Part I'!$V$14:$AH$115,12,0),"")</f>
        <v/>
      </c>
      <c r="N175" s="128" t="str">
        <f>IFERROR(VLOOKUP($B175,'1.Data Part I'!$V$14:$AH$115,13,0),"")</f>
        <v/>
      </c>
      <c r="O175" s="95"/>
      <c r="P175" s="80"/>
      <c r="Q175" s="101" t="str">
        <f t="shared" si="2"/>
        <v/>
      </c>
    </row>
    <row r="176" spans="2:17" x14ac:dyDescent="0.25">
      <c r="B176" s="98"/>
      <c r="C176" s="97" t="str">
        <f>IFERROR(VLOOKUP($B176,'1.Data Part I'!$V$14:$AH$115,2,0),"")</f>
        <v/>
      </c>
      <c r="D176" s="97" t="str">
        <f>IFERROR(VLOOKUP($B176,'1.Data Part I'!$V$14:$AH$115,3,0),"")</f>
        <v/>
      </c>
      <c r="E176" s="97" t="str">
        <f>IFERROR(VLOOKUP($B176,'1.Data Part I'!$V$14:$AH$115,4,0),"")</f>
        <v/>
      </c>
      <c r="F176" s="97" t="str">
        <f>IFERROR(VLOOKUP($B176,'1.Data Part I'!$V$14:$AH$115,5,0),"")</f>
        <v/>
      </c>
      <c r="G176" s="121" t="str">
        <f>IFERROR(VLOOKUP($B176,'1.Data Part I'!$V$14:$AH$115,6,0),"")</f>
        <v/>
      </c>
      <c r="H176" s="97" t="str">
        <f>IFERROR(VLOOKUP($B176,'1.Data Part I'!$V$14:$AH$115,7,0),"")</f>
        <v/>
      </c>
      <c r="I176" s="122" t="str">
        <f>IFERROR(VLOOKUP($B176,'1.Data Part I'!$V$14:$AH$115,8,0),"")</f>
        <v/>
      </c>
      <c r="J176" s="97" t="str">
        <f>IFERROR(VLOOKUP($B176,'1.Data Part I'!$V$14:$AH$115,9,0),"")</f>
        <v/>
      </c>
      <c r="K176" s="100" t="str">
        <f>IFERROR(VLOOKUP($B176,'1.Data Part I'!$V$14:$AH$115,10,0),"")</f>
        <v/>
      </c>
      <c r="L176" s="100" t="str">
        <f>IFERROR(VLOOKUP($B176,'1.Data Part I'!$V$14:$AH$115,11,0),"")</f>
        <v/>
      </c>
      <c r="M176" s="97" t="str">
        <f>IFERROR(VLOOKUP($B176,'1.Data Part I'!$V$14:$AH$115,12,0),"")</f>
        <v/>
      </c>
      <c r="N176" s="128" t="str">
        <f>IFERROR(VLOOKUP($B176,'1.Data Part I'!$V$14:$AH$115,13,0),"")</f>
        <v/>
      </c>
      <c r="O176" s="95"/>
      <c r="P176" s="80"/>
      <c r="Q176" s="101" t="str">
        <f t="shared" si="2"/>
        <v/>
      </c>
    </row>
    <row r="177" spans="2:17" x14ac:dyDescent="0.25">
      <c r="B177" s="98"/>
      <c r="C177" s="97" t="str">
        <f>IFERROR(VLOOKUP($B177,'1.Data Part I'!$V$14:$AH$115,2,0),"")</f>
        <v/>
      </c>
      <c r="D177" s="97" t="str">
        <f>IFERROR(VLOOKUP($B177,'1.Data Part I'!$V$14:$AH$115,3,0),"")</f>
        <v/>
      </c>
      <c r="E177" s="97" t="str">
        <f>IFERROR(VLOOKUP($B177,'1.Data Part I'!$V$14:$AH$115,4,0),"")</f>
        <v/>
      </c>
      <c r="F177" s="97" t="str">
        <f>IFERROR(VLOOKUP($B177,'1.Data Part I'!$V$14:$AH$115,5,0),"")</f>
        <v/>
      </c>
      <c r="G177" s="121" t="str">
        <f>IFERROR(VLOOKUP($B177,'1.Data Part I'!$V$14:$AH$115,6,0),"")</f>
        <v/>
      </c>
      <c r="H177" s="97" t="str">
        <f>IFERROR(VLOOKUP($B177,'1.Data Part I'!$V$14:$AH$115,7,0),"")</f>
        <v/>
      </c>
      <c r="I177" s="122" t="str">
        <f>IFERROR(VLOOKUP($B177,'1.Data Part I'!$V$14:$AH$115,8,0),"")</f>
        <v/>
      </c>
      <c r="J177" s="97" t="str">
        <f>IFERROR(VLOOKUP($B177,'1.Data Part I'!$V$14:$AH$115,9,0),"")</f>
        <v/>
      </c>
      <c r="K177" s="100" t="str">
        <f>IFERROR(VLOOKUP($B177,'1.Data Part I'!$V$14:$AH$115,10,0),"")</f>
        <v/>
      </c>
      <c r="L177" s="100" t="str">
        <f>IFERROR(VLOOKUP($B177,'1.Data Part I'!$V$14:$AH$115,11,0),"")</f>
        <v/>
      </c>
      <c r="M177" s="97" t="str">
        <f>IFERROR(VLOOKUP($B177,'1.Data Part I'!$V$14:$AH$115,12,0),"")</f>
        <v/>
      </c>
      <c r="N177" s="128" t="str">
        <f>IFERROR(VLOOKUP($B177,'1.Data Part I'!$V$14:$AH$115,13,0),"")</f>
        <v/>
      </c>
      <c r="O177" s="95"/>
      <c r="P177" s="80"/>
      <c r="Q177" s="101" t="str">
        <f t="shared" si="2"/>
        <v/>
      </c>
    </row>
    <row r="178" spans="2:17" x14ac:dyDescent="0.25">
      <c r="B178" s="98"/>
      <c r="C178" s="97" t="str">
        <f>IFERROR(VLOOKUP($B178,'1.Data Part I'!$V$14:$AH$115,2,0),"")</f>
        <v/>
      </c>
      <c r="D178" s="97" t="str">
        <f>IFERROR(VLOOKUP($B178,'1.Data Part I'!$V$14:$AH$115,3,0),"")</f>
        <v/>
      </c>
      <c r="E178" s="97" t="str">
        <f>IFERROR(VLOOKUP($B178,'1.Data Part I'!$V$14:$AH$115,4,0),"")</f>
        <v/>
      </c>
      <c r="F178" s="97" t="str">
        <f>IFERROR(VLOOKUP($B178,'1.Data Part I'!$V$14:$AH$115,5,0),"")</f>
        <v/>
      </c>
      <c r="G178" s="121" t="str">
        <f>IFERROR(VLOOKUP($B178,'1.Data Part I'!$V$14:$AH$115,6,0),"")</f>
        <v/>
      </c>
      <c r="H178" s="97" t="str">
        <f>IFERROR(VLOOKUP($B178,'1.Data Part I'!$V$14:$AH$115,7,0),"")</f>
        <v/>
      </c>
      <c r="I178" s="122" t="str">
        <f>IFERROR(VLOOKUP($B178,'1.Data Part I'!$V$14:$AH$115,8,0),"")</f>
        <v/>
      </c>
      <c r="J178" s="97" t="str">
        <f>IFERROR(VLOOKUP($B178,'1.Data Part I'!$V$14:$AH$115,9,0),"")</f>
        <v/>
      </c>
      <c r="K178" s="100" t="str">
        <f>IFERROR(VLOOKUP($B178,'1.Data Part I'!$V$14:$AH$115,10,0),"")</f>
        <v/>
      </c>
      <c r="L178" s="100" t="str">
        <f>IFERROR(VLOOKUP($B178,'1.Data Part I'!$V$14:$AH$115,11,0),"")</f>
        <v/>
      </c>
      <c r="M178" s="97" t="str">
        <f>IFERROR(VLOOKUP($B178,'1.Data Part I'!$V$14:$AH$115,12,0),"")</f>
        <v/>
      </c>
      <c r="N178" s="128" t="str">
        <f>IFERROR(VLOOKUP($B178,'1.Data Part I'!$V$14:$AH$115,13,0),"")</f>
        <v/>
      </c>
      <c r="O178" s="95"/>
      <c r="P178" s="80"/>
      <c r="Q178" s="101" t="str">
        <f t="shared" si="2"/>
        <v/>
      </c>
    </row>
    <row r="179" spans="2:17" x14ac:dyDescent="0.25">
      <c r="B179" s="98"/>
      <c r="C179" s="97" t="str">
        <f>IFERROR(VLOOKUP($B179,'1.Data Part I'!$V$14:$AH$115,2,0),"")</f>
        <v/>
      </c>
      <c r="D179" s="97" t="str">
        <f>IFERROR(VLOOKUP($B179,'1.Data Part I'!$V$14:$AH$115,3,0),"")</f>
        <v/>
      </c>
      <c r="E179" s="97" t="str">
        <f>IFERROR(VLOOKUP($B179,'1.Data Part I'!$V$14:$AH$115,4,0),"")</f>
        <v/>
      </c>
      <c r="F179" s="97" t="str">
        <f>IFERROR(VLOOKUP($B179,'1.Data Part I'!$V$14:$AH$115,5,0),"")</f>
        <v/>
      </c>
      <c r="G179" s="121" t="str">
        <f>IFERROR(VLOOKUP($B179,'1.Data Part I'!$V$14:$AH$115,6,0),"")</f>
        <v/>
      </c>
      <c r="H179" s="97" t="str">
        <f>IFERROR(VLOOKUP($B179,'1.Data Part I'!$V$14:$AH$115,7,0),"")</f>
        <v/>
      </c>
      <c r="I179" s="122" t="str">
        <f>IFERROR(VLOOKUP($B179,'1.Data Part I'!$V$14:$AH$115,8,0),"")</f>
        <v/>
      </c>
      <c r="J179" s="97" t="str">
        <f>IFERROR(VLOOKUP($B179,'1.Data Part I'!$V$14:$AH$115,9,0),"")</f>
        <v/>
      </c>
      <c r="K179" s="100" t="str">
        <f>IFERROR(VLOOKUP($B179,'1.Data Part I'!$V$14:$AH$115,10,0),"")</f>
        <v/>
      </c>
      <c r="L179" s="100" t="str">
        <f>IFERROR(VLOOKUP($B179,'1.Data Part I'!$V$14:$AH$115,11,0),"")</f>
        <v/>
      </c>
      <c r="M179" s="97" t="str">
        <f>IFERROR(VLOOKUP($B179,'1.Data Part I'!$V$14:$AH$115,12,0),"")</f>
        <v/>
      </c>
      <c r="N179" s="128" t="str">
        <f>IFERROR(VLOOKUP($B179,'1.Data Part I'!$V$14:$AH$115,13,0),"")</f>
        <v/>
      </c>
      <c r="O179" s="95"/>
      <c r="P179" s="80"/>
      <c r="Q179" s="101" t="str">
        <f t="shared" si="2"/>
        <v/>
      </c>
    </row>
    <row r="180" spans="2:17" x14ac:dyDescent="0.25">
      <c r="B180" s="98"/>
      <c r="C180" s="97" t="str">
        <f>IFERROR(VLOOKUP($B180,'1.Data Part I'!$V$14:$AH$115,2,0),"")</f>
        <v/>
      </c>
      <c r="D180" s="97" t="str">
        <f>IFERROR(VLOOKUP($B180,'1.Data Part I'!$V$14:$AH$115,3,0),"")</f>
        <v/>
      </c>
      <c r="E180" s="97" t="str">
        <f>IFERROR(VLOOKUP($B180,'1.Data Part I'!$V$14:$AH$115,4,0),"")</f>
        <v/>
      </c>
      <c r="F180" s="97" t="str">
        <f>IFERROR(VLOOKUP($B180,'1.Data Part I'!$V$14:$AH$115,5,0),"")</f>
        <v/>
      </c>
      <c r="G180" s="121" t="str">
        <f>IFERROR(VLOOKUP($B180,'1.Data Part I'!$V$14:$AH$115,6,0),"")</f>
        <v/>
      </c>
      <c r="H180" s="97" t="str">
        <f>IFERROR(VLOOKUP($B180,'1.Data Part I'!$V$14:$AH$115,7,0),"")</f>
        <v/>
      </c>
      <c r="I180" s="122" t="str">
        <f>IFERROR(VLOOKUP($B180,'1.Data Part I'!$V$14:$AH$115,8,0),"")</f>
        <v/>
      </c>
      <c r="J180" s="97" t="str">
        <f>IFERROR(VLOOKUP($B180,'1.Data Part I'!$V$14:$AH$115,9,0),"")</f>
        <v/>
      </c>
      <c r="K180" s="100" t="str">
        <f>IFERROR(VLOOKUP($B180,'1.Data Part I'!$V$14:$AH$115,10,0),"")</f>
        <v/>
      </c>
      <c r="L180" s="100" t="str">
        <f>IFERROR(VLOOKUP($B180,'1.Data Part I'!$V$14:$AH$115,11,0),"")</f>
        <v/>
      </c>
      <c r="M180" s="97" t="str">
        <f>IFERROR(VLOOKUP($B180,'1.Data Part I'!$V$14:$AH$115,12,0),"")</f>
        <v/>
      </c>
      <c r="N180" s="128" t="str">
        <f>IFERROR(VLOOKUP($B180,'1.Data Part I'!$V$14:$AH$115,13,0),"")</f>
        <v/>
      </c>
      <c r="O180" s="95"/>
      <c r="P180" s="80"/>
      <c r="Q180" s="101" t="str">
        <f t="shared" si="2"/>
        <v/>
      </c>
    </row>
    <row r="181" spans="2:17" x14ac:dyDescent="0.25">
      <c r="B181" s="98"/>
      <c r="C181" s="97" t="str">
        <f>IFERROR(VLOOKUP($B181,'1.Data Part I'!$V$14:$AH$115,2,0),"")</f>
        <v/>
      </c>
      <c r="D181" s="97" t="str">
        <f>IFERROR(VLOOKUP($B181,'1.Data Part I'!$V$14:$AH$115,3,0),"")</f>
        <v/>
      </c>
      <c r="E181" s="97" t="str">
        <f>IFERROR(VLOOKUP($B181,'1.Data Part I'!$V$14:$AH$115,4,0),"")</f>
        <v/>
      </c>
      <c r="F181" s="97" t="str">
        <f>IFERROR(VLOOKUP($B181,'1.Data Part I'!$V$14:$AH$115,5,0),"")</f>
        <v/>
      </c>
      <c r="G181" s="121" t="str">
        <f>IFERROR(VLOOKUP($B181,'1.Data Part I'!$V$14:$AH$115,6,0),"")</f>
        <v/>
      </c>
      <c r="H181" s="97" t="str">
        <f>IFERROR(VLOOKUP($B181,'1.Data Part I'!$V$14:$AH$115,7,0),"")</f>
        <v/>
      </c>
      <c r="I181" s="122" t="str">
        <f>IFERROR(VLOOKUP($B181,'1.Data Part I'!$V$14:$AH$115,8,0),"")</f>
        <v/>
      </c>
      <c r="J181" s="97" t="str">
        <f>IFERROR(VLOOKUP($B181,'1.Data Part I'!$V$14:$AH$115,9,0),"")</f>
        <v/>
      </c>
      <c r="K181" s="100" t="str">
        <f>IFERROR(VLOOKUP($B181,'1.Data Part I'!$V$14:$AH$115,10,0),"")</f>
        <v/>
      </c>
      <c r="L181" s="100" t="str">
        <f>IFERROR(VLOOKUP($B181,'1.Data Part I'!$V$14:$AH$115,11,0),"")</f>
        <v/>
      </c>
      <c r="M181" s="97" t="str">
        <f>IFERROR(VLOOKUP($B181,'1.Data Part I'!$V$14:$AH$115,12,0),"")</f>
        <v/>
      </c>
      <c r="N181" s="128" t="str">
        <f>IFERROR(VLOOKUP($B181,'1.Data Part I'!$V$14:$AH$115,13,0),"")</f>
        <v/>
      </c>
      <c r="O181" s="95"/>
      <c r="P181" s="80"/>
      <c r="Q181" s="101" t="str">
        <f t="shared" si="2"/>
        <v/>
      </c>
    </row>
    <row r="182" spans="2:17" x14ac:dyDescent="0.25">
      <c r="B182" s="98"/>
      <c r="C182" s="97" t="str">
        <f>IFERROR(VLOOKUP($B182,'1.Data Part I'!$V$14:$AH$115,2,0),"")</f>
        <v/>
      </c>
      <c r="D182" s="97" t="str">
        <f>IFERROR(VLOOKUP($B182,'1.Data Part I'!$V$14:$AH$115,3,0),"")</f>
        <v/>
      </c>
      <c r="E182" s="97" t="str">
        <f>IFERROR(VLOOKUP($B182,'1.Data Part I'!$V$14:$AH$115,4,0),"")</f>
        <v/>
      </c>
      <c r="F182" s="97" t="str">
        <f>IFERROR(VLOOKUP($B182,'1.Data Part I'!$V$14:$AH$115,5,0),"")</f>
        <v/>
      </c>
      <c r="G182" s="121" t="str">
        <f>IFERROR(VLOOKUP($B182,'1.Data Part I'!$V$14:$AH$115,6,0),"")</f>
        <v/>
      </c>
      <c r="H182" s="97" t="str">
        <f>IFERROR(VLOOKUP($B182,'1.Data Part I'!$V$14:$AH$115,7,0),"")</f>
        <v/>
      </c>
      <c r="I182" s="122" t="str">
        <f>IFERROR(VLOOKUP($B182,'1.Data Part I'!$V$14:$AH$115,8,0),"")</f>
        <v/>
      </c>
      <c r="J182" s="97" t="str">
        <f>IFERROR(VLOOKUP($B182,'1.Data Part I'!$V$14:$AH$115,9,0),"")</f>
        <v/>
      </c>
      <c r="K182" s="100" t="str">
        <f>IFERROR(VLOOKUP($B182,'1.Data Part I'!$V$14:$AH$115,10,0),"")</f>
        <v/>
      </c>
      <c r="L182" s="100" t="str">
        <f>IFERROR(VLOOKUP($B182,'1.Data Part I'!$V$14:$AH$115,11,0),"")</f>
        <v/>
      </c>
      <c r="M182" s="97" t="str">
        <f>IFERROR(VLOOKUP($B182,'1.Data Part I'!$V$14:$AH$115,12,0),"")</f>
        <v/>
      </c>
      <c r="N182" s="128" t="str">
        <f>IFERROR(VLOOKUP($B182,'1.Data Part I'!$V$14:$AH$115,13,0),"")</f>
        <v/>
      </c>
      <c r="O182" s="95"/>
      <c r="P182" s="80"/>
      <c r="Q182" s="101" t="str">
        <f t="shared" si="2"/>
        <v/>
      </c>
    </row>
    <row r="183" spans="2:17" x14ac:dyDescent="0.25">
      <c r="B183" s="98"/>
      <c r="C183" s="97" t="str">
        <f>IFERROR(VLOOKUP($B183,'1.Data Part I'!$V$14:$AH$115,2,0),"")</f>
        <v/>
      </c>
      <c r="D183" s="97" t="str">
        <f>IFERROR(VLOOKUP($B183,'1.Data Part I'!$V$14:$AH$115,3,0),"")</f>
        <v/>
      </c>
      <c r="E183" s="97" t="str">
        <f>IFERROR(VLOOKUP($B183,'1.Data Part I'!$V$14:$AH$115,4,0),"")</f>
        <v/>
      </c>
      <c r="F183" s="97" t="str">
        <f>IFERROR(VLOOKUP($B183,'1.Data Part I'!$V$14:$AH$115,5,0),"")</f>
        <v/>
      </c>
      <c r="G183" s="121" t="str">
        <f>IFERROR(VLOOKUP($B183,'1.Data Part I'!$V$14:$AH$115,6,0),"")</f>
        <v/>
      </c>
      <c r="H183" s="97" t="str">
        <f>IFERROR(VLOOKUP($B183,'1.Data Part I'!$V$14:$AH$115,7,0),"")</f>
        <v/>
      </c>
      <c r="I183" s="122" t="str">
        <f>IFERROR(VLOOKUP($B183,'1.Data Part I'!$V$14:$AH$115,8,0),"")</f>
        <v/>
      </c>
      <c r="J183" s="97" t="str">
        <f>IFERROR(VLOOKUP($B183,'1.Data Part I'!$V$14:$AH$115,9,0),"")</f>
        <v/>
      </c>
      <c r="K183" s="100" t="str">
        <f>IFERROR(VLOOKUP($B183,'1.Data Part I'!$V$14:$AH$115,10,0),"")</f>
        <v/>
      </c>
      <c r="L183" s="100" t="str">
        <f>IFERROR(VLOOKUP($B183,'1.Data Part I'!$V$14:$AH$115,11,0),"")</f>
        <v/>
      </c>
      <c r="M183" s="97" t="str">
        <f>IFERROR(VLOOKUP($B183,'1.Data Part I'!$V$14:$AH$115,12,0),"")</f>
        <v/>
      </c>
      <c r="N183" s="128" t="str">
        <f>IFERROR(VLOOKUP($B183,'1.Data Part I'!$V$14:$AH$115,13,0),"")</f>
        <v/>
      </c>
      <c r="O183" s="95"/>
      <c r="P183" s="80"/>
      <c r="Q183" s="101" t="str">
        <f t="shared" si="2"/>
        <v/>
      </c>
    </row>
    <row r="184" spans="2:17" x14ac:dyDescent="0.25">
      <c r="B184" s="98"/>
      <c r="C184" s="97" t="str">
        <f>IFERROR(VLOOKUP($B184,'1.Data Part I'!$V$14:$AH$115,2,0),"")</f>
        <v/>
      </c>
      <c r="D184" s="97" t="str">
        <f>IFERROR(VLOOKUP($B184,'1.Data Part I'!$V$14:$AH$115,3,0),"")</f>
        <v/>
      </c>
      <c r="E184" s="97" t="str">
        <f>IFERROR(VLOOKUP($B184,'1.Data Part I'!$V$14:$AH$115,4,0),"")</f>
        <v/>
      </c>
      <c r="F184" s="97" t="str">
        <f>IFERROR(VLOOKUP($B184,'1.Data Part I'!$V$14:$AH$115,5,0),"")</f>
        <v/>
      </c>
      <c r="G184" s="121" t="str">
        <f>IFERROR(VLOOKUP($B184,'1.Data Part I'!$V$14:$AH$115,6,0),"")</f>
        <v/>
      </c>
      <c r="H184" s="97" t="str">
        <f>IFERROR(VLOOKUP($B184,'1.Data Part I'!$V$14:$AH$115,7,0),"")</f>
        <v/>
      </c>
      <c r="I184" s="122" t="str">
        <f>IFERROR(VLOOKUP($B184,'1.Data Part I'!$V$14:$AH$115,8,0),"")</f>
        <v/>
      </c>
      <c r="J184" s="97" t="str">
        <f>IFERROR(VLOOKUP($B184,'1.Data Part I'!$V$14:$AH$115,9,0),"")</f>
        <v/>
      </c>
      <c r="K184" s="100" t="str">
        <f>IFERROR(VLOOKUP($B184,'1.Data Part I'!$V$14:$AH$115,10,0),"")</f>
        <v/>
      </c>
      <c r="L184" s="100" t="str">
        <f>IFERROR(VLOOKUP($B184,'1.Data Part I'!$V$14:$AH$115,11,0),"")</f>
        <v/>
      </c>
      <c r="M184" s="97" t="str">
        <f>IFERROR(VLOOKUP($B184,'1.Data Part I'!$V$14:$AH$115,12,0),"")</f>
        <v/>
      </c>
      <c r="N184" s="128" t="str">
        <f>IFERROR(VLOOKUP($B184,'1.Data Part I'!$V$14:$AH$115,13,0),"")</f>
        <v/>
      </c>
      <c r="O184" s="95"/>
      <c r="P184" s="80"/>
      <c r="Q184" s="101" t="str">
        <f t="shared" si="2"/>
        <v/>
      </c>
    </row>
    <row r="185" spans="2:17" x14ac:dyDescent="0.25">
      <c r="B185" s="98"/>
      <c r="C185" s="97" t="str">
        <f>IFERROR(VLOOKUP($B185,'1.Data Part I'!$V$14:$AH$115,2,0),"")</f>
        <v/>
      </c>
      <c r="D185" s="97" t="str">
        <f>IFERROR(VLOOKUP($B185,'1.Data Part I'!$V$14:$AH$115,3,0),"")</f>
        <v/>
      </c>
      <c r="E185" s="97" t="str">
        <f>IFERROR(VLOOKUP($B185,'1.Data Part I'!$V$14:$AH$115,4,0),"")</f>
        <v/>
      </c>
      <c r="F185" s="97" t="str">
        <f>IFERROR(VLOOKUP($B185,'1.Data Part I'!$V$14:$AH$115,5,0),"")</f>
        <v/>
      </c>
      <c r="G185" s="121" t="str">
        <f>IFERROR(VLOOKUP($B185,'1.Data Part I'!$V$14:$AH$115,6,0),"")</f>
        <v/>
      </c>
      <c r="H185" s="97" t="str">
        <f>IFERROR(VLOOKUP($B185,'1.Data Part I'!$V$14:$AH$115,7,0),"")</f>
        <v/>
      </c>
      <c r="I185" s="122" t="str">
        <f>IFERROR(VLOOKUP($B185,'1.Data Part I'!$V$14:$AH$115,8,0),"")</f>
        <v/>
      </c>
      <c r="J185" s="97" t="str">
        <f>IFERROR(VLOOKUP($B185,'1.Data Part I'!$V$14:$AH$115,9,0),"")</f>
        <v/>
      </c>
      <c r="K185" s="100" t="str">
        <f>IFERROR(VLOOKUP($B185,'1.Data Part I'!$V$14:$AH$115,10,0),"")</f>
        <v/>
      </c>
      <c r="L185" s="100" t="str">
        <f>IFERROR(VLOOKUP($B185,'1.Data Part I'!$V$14:$AH$115,11,0),"")</f>
        <v/>
      </c>
      <c r="M185" s="97" t="str">
        <f>IFERROR(VLOOKUP($B185,'1.Data Part I'!$V$14:$AH$115,12,0),"")</f>
        <v/>
      </c>
      <c r="N185" s="128" t="str">
        <f>IFERROR(VLOOKUP($B185,'1.Data Part I'!$V$14:$AH$115,13,0),"")</f>
        <v/>
      </c>
      <c r="O185" s="95"/>
      <c r="P185" s="80"/>
      <c r="Q185" s="101" t="str">
        <f t="shared" si="2"/>
        <v/>
      </c>
    </row>
    <row r="186" spans="2:17" x14ac:dyDescent="0.25">
      <c r="B186" s="98"/>
      <c r="C186" s="97" t="str">
        <f>IFERROR(VLOOKUP($B186,'1.Data Part I'!$V$14:$AH$115,2,0),"")</f>
        <v/>
      </c>
      <c r="D186" s="97" t="str">
        <f>IFERROR(VLOOKUP($B186,'1.Data Part I'!$V$14:$AH$115,3,0),"")</f>
        <v/>
      </c>
      <c r="E186" s="97" t="str">
        <f>IFERROR(VLOOKUP($B186,'1.Data Part I'!$V$14:$AH$115,4,0),"")</f>
        <v/>
      </c>
      <c r="F186" s="97" t="str">
        <f>IFERROR(VLOOKUP($B186,'1.Data Part I'!$V$14:$AH$115,5,0),"")</f>
        <v/>
      </c>
      <c r="G186" s="121" t="str">
        <f>IFERROR(VLOOKUP($B186,'1.Data Part I'!$V$14:$AH$115,6,0),"")</f>
        <v/>
      </c>
      <c r="H186" s="97" t="str">
        <f>IFERROR(VLOOKUP($B186,'1.Data Part I'!$V$14:$AH$115,7,0),"")</f>
        <v/>
      </c>
      <c r="I186" s="122" t="str">
        <f>IFERROR(VLOOKUP($B186,'1.Data Part I'!$V$14:$AH$115,8,0),"")</f>
        <v/>
      </c>
      <c r="J186" s="97" t="str">
        <f>IFERROR(VLOOKUP($B186,'1.Data Part I'!$V$14:$AH$115,9,0),"")</f>
        <v/>
      </c>
      <c r="K186" s="100" t="str">
        <f>IFERROR(VLOOKUP($B186,'1.Data Part I'!$V$14:$AH$115,10,0),"")</f>
        <v/>
      </c>
      <c r="L186" s="100" t="str">
        <f>IFERROR(VLOOKUP($B186,'1.Data Part I'!$V$14:$AH$115,11,0),"")</f>
        <v/>
      </c>
      <c r="M186" s="97" t="str">
        <f>IFERROR(VLOOKUP($B186,'1.Data Part I'!$V$14:$AH$115,12,0),"")</f>
        <v/>
      </c>
      <c r="N186" s="128" t="str">
        <f>IFERROR(VLOOKUP($B186,'1.Data Part I'!$V$14:$AH$115,13,0),"")</f>
        <v/>
      </c>
      <c r="O186" s="95"/>
      <c r="P186" s="80"/>
      <c r="Q186" s="101" t="str">
        <f t="shared" ref="Q186:Q220" si="3">IFERROR(N186*P186,"")</f>
        <v/>
      </c>
    </row>
    <row r="187" spans="2:17" x14ac:dyDescent="0.25">
      <c r="B187" s="98"/>
      <c r="C187" s="97" t="str">
        <f>IFERROR(VLOOKUP($B187,'1.Data Part I'!$V$14:$AH$115,2,0),"")</f>
        <v/>
      </c>
      <c r="D187" s="97" t="str">
        <f>IFERROR(VLOOKUP($B187,'1.Data Part I'!$V$14:$AH$115,3,0),"")</f>
        <v/>
      </c>
      <c r="E187" s="97" t="str">
        <f>IFERROR(VLOOKUP($B187,'1.Data Part I'!$V$14:$AH$115,4,0),"")</f>
        <v/>
      </c>
      <c r="F187" s="97" t="str">
        <f>IFERROR(VLOOKUP($B187,'1.Data Part I'!$V$14:$AH$115,5,0),"")</f>
        <v/>
      </c>
      <c r="G187" s="121" t="str">
        <f>IFERROR(VLOOKUP($B187,'1.Data Part I'!$V$14:$AH$115,6,0),"")</f>
        <v/>
      </c>
      <c r="H187" s="97" t="str">
        <f>IFERROR(VLOOKUP($B187,'1.Data Part I'!$V$14:$AH$115,7,0),"")</f>
        <v/>
      </c>
      <c r="I187" s="122" t="str">
        <f>IFERROR(VLOOKUP($B187,'1.Data Part I'!$V$14:$AH$115,8,0),"")</f>
        <v/>
      </c>
      <c r="J187" s="97" t="str">
        <f>IFERROR(VLOOKUP($B187,'1.Data Part I'!$V$14:$AH$115,9,0),"")</f>
        <v/>
      </c>
      <c r="K187" s="100" t="str">
        <f>IFERROR(VLOOKUP($B187,'1.Data Part I'!$V$14:$AH$115,10,0),"")</f>
        <v/>
      </c>
      <c r="L187" s="100" t="str">
        <f>IFERROR(VLOOKUP($B187,'1.Data Part I'!$V$14:$AH$115,11,0),"")</f>
        <v/>
      </c>
      <c r="M187" s="97" t="str">
        <f>IFERROR(VLOOKUP($B187,'1.Data Part I'!$V$14:$AH$115,12,0),"")</f>
        <v/>
      </c>
      <c r="N187" s="128" t="str">
        <f>IFERROR(VLOOKUP($B187,'1.Data Part I'!$V$14:$AH$115,13,0),"")</f>
        <v/>
      </c>
      <c r="O187" s="95"/>
      <c r="P187" s="80"/>
      <c r="Q187" s="101" t="str">
        <f t="shared" si="3"/>
        <v/>
      </c>
    </row>
    <row r="188" spans="2:17" x14ac:dyDescent="0.25">
      <c r="B188" s="98"/>
      <c r="C188" s="97" t="str">
        <f>IFERROR(VLOOKUP($B188,'1.Data Part I'!$V$14:$AH$115,2,0),"")</f>
        <v/>
      </c>
      <c r="D188" s="97" t="str">
        <f>IFERROR(VLOOKUP($B188,'1.Data Part I'!$V$14:$AH$115,3,0),"")</f>
        <v/>
      </c>
      <c r="E188" s="97" t="str">
        <f>IFERROR(VLOOKUP($B188,'1.Data Part I'!$V$14:$AH$115,4,0),"")</f>
        <v/>
      </c>
      <c r="F188" s="97" t="str">
        <f>IFERROR(VLOOKUP($B188,'1.Data Part I'!$V$14:$AH$115,5,0),"")</f>
        <v/>
      </c>
      <c r="G188" s="121" t="str">
        <f>IFERROR(VLOOKUP($B188,'1.Data Part I'!$V$14:$AH$115,6,0),"")</f>
        <v/>
      </c>
      <c r="H188" s="97" t="str">
        <f>IFERROR(VLOOKUP($B188,'1.Data Part I'!$V$14:$AH$115,7,0),"")</f>
        <v/>
      </c>
      <c r="I188" s="122" t="str">
        <f>IFERROR(VLOOKUP($B188,'1.Data Part I'!$V$14:$AH$115,8,0),"")</f>
        <v/>
      </c>
      <c r="J188" s="97" t="str">
        <f>IFERROR(VLOOKUP($B188,'1.Data Part I'!$V$14:$AH$115,9,0),"")</f>
        <v/>
      </c>
      <c r="K188" s="100" t="str">
        <f>IFERROR(VLOOKUP($B188,'1.Data Part I'!$V$14:$AH$115,10,0),"")</f>
        <v/>
      </c>
      <c r="L188" s="100" t="str">
        <f>IFERROR(VLOOKUP($B188,'1.Data Part I'!$V$14:$AH$115,11,0),"")</f>
        <v/>
      </c>
      <c r="M188" s="97" t="str">
        <f>IFERROR(VLOOKUP($B188,'1.Data Part I'!$V$14:$AH$115,12,0),"")</f>
        <v/>
      </c>
      <c r="N188" s="128" t="str">
        <f>IFERROR(VLOOKUP($B188,'1.Data Part I'!$V$14:$AH$115,13,0),"")</f>
        <v/>
      </c>
      <c r="O188" s="95"/>
      <c r="P188" s="80"/>
      <c r="Q188" s="101" t="str">
        <f t="shared" si="3"/>
        <v/>
      </c>
    </row>
    <row r="189" spans="2:17" x14ac:dyDescent="0.25">
      <c r="B189" s="98"/>
      <c r="C189" s="97" t="str">
        <f>IFERROR(VLOOKUP($B189,'1.Data Part I'!$V$14:$AH$115,2,0),"")</f>
        <v/>
      </c>
      <c r="D189" s="97" t="str">
        <f>IFERROR(VLOOKUP($B189,'1.Data Part I'!$V$14:$AH$115,3,0),"")</f>
        <v/>
      </c>
      <c r="E189" s="97" t="str">
        <f>IFERROR(VLOOKUP($B189,'1.Data Part I'!$V$14:$AH$115,4,0),"")</f>
        <v/>
      </c>
      <c r="F189" s="97" t="str">
        <f>IFERROR(VLOOKUP($B189,'1.Data Part I'!$V$14:$AH$115,5,0),"")</f>
        <v/>
      </c>
      <c r="G189" s="121" t="str">
        <f>IFERROR(VLOOKUP($B189,'1.Data Part I'!$V$14:$AH$115,6,0),"")</f>
        <v/>
      </c>
      <c r="H189" s="97" t="str">
        <f>IFERROR(VLOOKUP($B189,'1.Data Part I'!$V$14:$AH$115,7,0),"")</f>
        <v/>
      </c>
      <c r="I189" s="122" t="str">
        <f>IFERROR(VLOOKUP($B189,'1.Data Part I'!$V$14:$AH$115,8,0),"")</f>
        <v/>
      </c>
      <c r="J189" s="97" t="str">
        <f>IFERROR(VLOOKUP($B189,'1.Data Part I'!$V$14:$AH$115,9,0),"")</f>
        <v/>
      </c>
      <c r="K189" s="100" t="str">
        <f>IFERROR(VLOOKUP($B189,'1.Data Part I'!$V$14:$AH$115,10,0),"")</f>
        <v/>
      </c>
      <c r="L189" s="100" t="str">
        <f>IFERROR(VLOOKUP($B189,'1.Data Part I'!$V$14:$AH$115,11,0),"")</f>
        <v/>
      </c>
      <c r="M189" s="97" t="str">
        <f>IFERROR(VLOOKUP($B189,'1.Data Part I'!$V$14:$AH$115,12,0),"")</f>
        <v/>
      </c>
      <c r="N189" s="128" t="str">
        <f>IFERROR(VLOOKUP($B189,'1.Data Part I'!$V$14:$AH$115,13,0),"")</f>
        <v/>
      </c>
      <c r="O189" s="95"/>
      <c r="P189" s="80"/>
      <c r="Q189" s="101" t="str">
        <f t="shared" si="3"/>
        <v/>
      </c>
    </row>
    <row r="190" spans="2:17" x14ac:dyDescent="0.25">
      <c r="B190" s="98"/>
      <c r="C190" s="97" t="str">
        <f>IFERROR(VLOOKUP($B190,'1.Data Part I'!$V$14:$AH$115,2,0),"")</f>
        <v/>
      </c>
      <c r="D190" s="97" t="str">
        <f>IFERROR(VLOOKUP($B190,'1.Data Part I'!$V$14:$AH$115,3,0),"")</f>
        <v/>
      </c>
      <c r="E190" s="97" t="str">
        <f>IFERROR(VLOOKUP($B190,'1.Data Part I'!$V$14:$AH$115,4,0),"")</f>
        <v/>
      </c>
      <c r="F190" s="97" t="str">
        <f>IFERROR(VLOOKUP($B190,'1.Data Part I'!$V$14:$AH$115,5,0),"")</f>
        <v/>
      </c>
      <c r="G190" s="121" t="str">
        <f>IFERROR(VLOOKUP($B190,'1.Data Part I'!$V$14:$AH$115,6,0),"")</f>
        <v/>
      </c>
      <c r="H190" s="97" t="str">
        <f>IFERROR(VLOOKUP($B190,'1.Data Part I'!$V$14:$AH$115,7,0),"")</f>
        <v/>
      </c>
      <c r="I190" s="122" t="str">
        <f>IFERROR(VLOOKUP($B190,'1.Data Part I'!$V$14:$AH$115,8,0),"")</f>
        <v/>
      </c>
      <c r="J190" s="97" t="str">
        <f>IFERROR(VLOOKUP($B190,'1.Data Part I'!$V$14:$AH$115,9,0),"")</f>
        <v/>
      </c>
      <c r="K190" s="100" t="str">
        <f>IFERROR(VLOOKUP($B190,'1.Data Part I'!$V$14:$AH$115,10,0),"")</f>
        <v/>
      </c>
      <c r="L190" s="100" t="str">
        <f>IFERROR(VLOOKUP($B190,'1.Data Part I'!$V$14:$AH$115,11,0),"")</f>
        <v/>
      </c>
      <c r="M190" s="97" t="str">
        <f>IFERROR(VLOOKUP($B190,'1.Data Part I'!$V$14:$AH$115,12,0),"")</f>
        <v/>
      </c>
      <c r="N190" s="128" t="str">
        <f>IFERROR(VLOOKUP($B190,'1.Data Part I'!$V$14:$AH$115,13,0),"")</f>
        <v/>
      </c>
      <c r="O190" s="95"/>
      <c r="P190" s="80"/>
      <c r="Q190" s="101" t="str">
        <f t="shared" si="3"/>
        <v/>
      </c>
    </row>
    <row r="191" spans="2:17" x14ac:dyDescent="0.25">
      <c r="B191" s="98"/>
      <c r="C191" s="97" t="str">
        <f>IFERROR(VLOOKUP($B191,'1.Data Part I'!$V$14:$AH$115,2,0),"")</f>
        <v/>
      </c>
      <c r="D191" s="97" t="str">
        <f>IFERROR(VLOOKUP($B191,'1.Data Part I'!$V$14:$AH$115,3,0),"")</f>
        <v/>
      </c>
      <c r="E191" s="97" t="str">
        <f>IFERROR(VLOOKUP($B191,'1.Data Part I'!$V$14:$AH$115,4,0),"")</f>
        <v/>
      </c>
      <c r="F191" s="97" t="str">
        <f>IFERROR(VLOOKUP($B191,'1.Data Part I'!$V$14:$AH$115,5,0),"")</f>
        <v/>
      </c>
      <c r="G191" s="121" t="str">
        <f>IFERROR(VLOOKUP($B191,'1.Data Part I'!$V$14:$AH$115,6,0),"")</f>
        <v/>
      </c>
      <c r="H191" s="97" t="str">
        <f>IFERROR(VLOOKUP($B191,'1.Data Part I'!$V$14:$AH$115,7,0),"")</f>
        <v/>
      </c>
      <c r="I191" s="122" t="str">
        <f>IFERROR(VLOOKUP($B191,'1.Data Part I'!$V$14:$AH$115,8,0),"")</f>
        <v/>
      </c>
      <c r="J191" s="97" t="str">
        <f>IFERROR(VLOOKUP($B191,'1.Data Part I'!$V$14:$AH$115,9,0),"")</f>
        <v/>
      </c>
      <c r="K191" s="100" t="str">
        <f>IFERROR(VLOOKUP($B191,'1.Data Part I'!$V$14:$AH$115,10,0),"")</f>
        <v/>
      </c>
      <c r="L191" s="100" t="str">
        <f>IFERROR(VLOOKUP($B191,'1.Data Part I'!$V$14:$AH$115,11,0),"")</f>
        <v/>
      </c>
      <c r="M191" s="97" t="str">
        <f>IFERROR(VLOOKUP($B191,'1.Data Part I'!$V$14:$AH$115,12,0),"")</f>
        <v/>
      </c>
      <c r="N191" s="128" t="str">
        <f>IFERROR(VLOOKUP($B191,'1.Data Part I'!$V$14:$AH$115,13,0),"")</f>
        <v/>
      </c>
      <c r="O191" s="95"/>
      <c r="P191" s="80"/>
      <c r="Q191" s="101" t="str">
        <f t="shared" si="3"/>
        <v/>
      </c>
    </row>
    <row r="192" spans="2:17" x14ac:dyDescent="0.25">
      <c r="B192" s="98"/>
      <c r="C192" s="97" t="str">
        <f>IFERROR(VLOOKUP($B192,'1.Data Part I'!$V$14:$AH$115,2,0),"")</f>
        <v/>
      </c>
      <c r="D192" s="97" t="str">
        <f>IFERROR(VLOOKUP($B192,'1.Data Part I'!$V$14:$AH$115,3,0),"")</f>
        <v/>
      </c>
      <c r="E192" s="97" t="str">
        <f>IFERROR(VLOOKUP($B192,'1.Data Part I'!$V$14:$AH$115,4,0),"")</f>
        <v/>
      </c>
      <c r="F192" s="97" t="str">
        <f>IFERROR(VLOOKUP($B192,'1.Data Part I'!$V$14:$AH$115,5,0),"")</f>
        <v/>
      </c>
      <c r="G192" s="121" t="str">
        <f>IFERROR(VLOOKUP($B192,'1.Data Part I'!$V$14:$AH$115,6,0),"")</f>
        <v/>
      </c>
      <c r="H192" s="97" t="str">
        <f>IFERROR(VLOOKUP($B192,'1.Data Part I'!$V$14:$AH$115,7,0),"")</f>
        <v/>
      </c>
      <c r="I192" s="122" t="str">
        <f>IFERROR(VLOOKUP($B192,'1.Data Part I'!$V$14:$AH$115,8,0),"")</f>
        <v/>
      </c>
      <c r="J192" s="97" t="str">
        <f>IFERROR(VLOOKUP($B192,'1.Data Part I'!$V$14:$AH$115,9,0),"")</f>
        <v/>
      </c>
      <c r="K192" s="100" t="str">
        <f>IFERROR(VLOOKUP($B192,'1.Data Part I'!$V$14:$AH$115,10,0),"")</f>
        <v/>
      </c>
      <c r="L192" s="100" t="str">
        <f>IFERROR(VLOOKUP($B192,'1.Data Part I'!$V$14:$AH$115,11,0),"")</f>
        <v/>
      </c>
      <c r="M192" s="97" t="str">
        <f>IFERROR(VLOOKUP($B192,'1.Data Part I'!$V$14:$AH$115,12,0),"")</f>
        <v/>
      </c>
      <c r="N192" s="128" t="str">
        <f>IFERROR(VLOOKUP($B192,'1.Data Part I'!$V$14:$AH$115,13,0),"")</f>
        <v/>
      </c>
      <c r="O192" s="95"/>
      <c r="P192" s="80"/>
      <c r="Q192" s="101" t="str">
        <f t="shared" si="3"/>
        <v/>
      </c>
    </row>
    <row r="193" spans="2:17" x14ac:dyDescent="0.25">
      <c r="B193" s="98"/>
      <c r="C193" s="97" t="str">
        <f>IFERROR(VLOOKUP($B193,'1.Data Part I'!$V$14:$AH$115,2,0),"")</f>
        <v/>
      </c>
      <c r="D193" s="97" t="str">
        <f>IFERROR(VLOOKUP($B193,'1.Data Part I'!$V$14:$AH$115,3,0),"")</f>
        <v/>
      </c>
      <c r="E193" s="97" t="str">
        <f>IFERROR(VLOOKUP($B193,'1.Data Part I'!$V$14:$AH$115,4,0),"")</f>
        <v/>
      </c>
      <c r="F193" s="97" t="str">
        <f>IFERROR(VLOOKUP($B193,'1.Data Part I'!$V$14:$AH$115,5,0),"")</f>
        <v/>
      </c>
      <c r="G193" s="121" t="str">
        <f>IFERROR(VLOOKUP($B193,'1.Data Part I'!$V$14:$AH$115,6,0),"")</f>
        <v/>
      </c>
      <c r="H193" s="97" t="str">
        <f>IFERROR(VLOOKUP($B193,'1.Data Part I'!$V$14:$AH$115,7,0),"")</f>
        <v/>
      </c>
      <c r="I193" s="122" t="str">
        <f>IFERROR(VLOOKUP($B193,'1.Data Part I'!$V$14:$AH$115,8,0),"")</f>
        <v/>
      </c>
      <c r="J193" s="97" t="str">
        <f>IFERROR(VLOOKUP($B193,'1.Data Part I'!$V$14:$AH$115,9,0),"")</f>
        <v/>
      </c>
      <c r="K193" s="100" t="str">
        <f>IFERROR(VLOOKUP($B193,'1.Data Part I'!$V$14:$AH$115,10,0),"")</f>
        <v/>
      </c>
      <c r="L193" s="100" t="str">
        <f>IFERROR(VLOOKUP($B193,'1.Data Part I'!$V$14:$AH$115,11,0),"")</f>
        <v/>
      </c>
      <c r="M193" s="97" t="str">
        <f>IFERROR(VLOOKUP($B193,'1.Data Part I'!$V$14:$AH$115,12,0),"")</f>
        <v/>
      </c>
      <c r="N193" s="128" t="str">
        <f>IFERROR(VLOOKUP($B193,'1.Data Part I'!$V$14:$AH$115,13,0),"")</f>
        <v/>
      </c>
      <c r="O193" s="95"/>
      <c r="P193" s="80"/>
      <c r="Q193" s="101" t="str">
        <f t="shared" si="3"/>
        <v/>
      </c>
    </row>
    <row r="194" spans="2:17" x14ac:dyDescent="0.25">
      <c r="B194" s="98"/>
      <c r="C194" s="97" t="str">
        <f>IFERROR(VLOOKUP($B194,'1.Data Part I'!$V$14:$AH$115,2,0),"")</f>
        <v/>
      </c>
      <c r="D194" s="97" t="str">
        <f>IFERROR(VLOOKUP($B194,'1.Data Part I'!$V$14:$AH$115,3,0),"")</f>
        <v/>
      </c>
      <c r="E194" s="97" t="str">
        <f>IFERROR(VLOOKUP($B194,'1.Data Part I'!$V$14:$AH$115,4,0),"")</f>
        <v/>
      </c>
      <c r="F194" s="97" t="str">
        <f>IFERROR(VLOOKUP($B194,'1.Data Part I'!$V$14:$AH$115,5,0),"")</f>
        <v/>
      </c>
      <c r="G194" s="121" t="str">
        <f>IFERROR(VLOOKUP($B194,'1.Data Part I'!$V$14:$AH$115,6,0),"")</f>
        <v/>
      </c>
      <c r="H194" s="97" t="str">
        <f>IFERROR(VLOOKUP($B194,'1.Data Part I'!$V$14:$AH$115,7,0),"")</f>
        <v/>
      </c>
      <c r="I194" s="122" t="str">
        <f>IFERROR(VLOOKUP($B194,'1.Data Part I'!$V$14:$AH$115,8,0),"")</f>
        <v/>
      </c>
      <c r="J194" s="97" t="str">
        <f>IFERROR(VLOOKUP($B194,'1.Data Part I'!$V$14:$AH$115,9,0),"")</f>
        <v/>
      </c>
      <c r="K194" s="100" t="str">
        <f>IFERROR(VLOOKUP($B194,'1.Data Part I'!$V$14:$AH$115,10,0),"")</f>
        <v/>
      </c>
      <c r="L194" s="100" t="str">
        <f>IFERROR(VLOOKUP($B194,'1.Data Part I'!$V$14:$AH$115,11,0),"")</f>
        <v/>
      </c>
      <c r="M194" s="97" t="str">
        <f>IFERROR(VLOOKUP($B194,'1.Data Part I'!$V$14:$AH$115,12,0),"")</f>
        <v/>
      </c>
      <c r="N194" s="128" t="str">
        <f>IFERROR(VLOOKUP($B194,'1.Data Part I'!$V$14:$AH$115,13,0),"")</f>
        <v/>
      </c>
      <c r="O194" s="95"/>
      <c r="P194" s="80"/>
      <c r="Q194" s="101" t="str">
        <f t="shared" si="3"/>
        <v/>
      </c>
    </row>
    <row r="195" spans="2:17" x14ac:dyDescent="0.25">
      <c r="B195" s="98"/>
      <c r="C195" s="97" t="str">
        <f>IFERROR(VLOOKUP($B195,'1.Data Part I'!$V$14:$AH$115,2,0),"")</f>
        <v/>
      </c>
      <c r="D195" s="97" t="str">
        <f>IFERROR(VLOOKUP($B195,'1.Data Part I'!$V$14:$AH$115,3,0),"")</f>
        <v/>
      </c>
      <c r="E195" s="97" t="str">
        <f>IFERROR(VLOOKUP($B195,'1.Data Part I'!$V$14:$AH$115,4,0),"")</f>
        <v/>
      </c>
      <c r="F195" s="97" t="str">
        <f>IFERROR(VLOOKUP($B195,'1.Data Part I'!$V$14:$AH$115,5,0),"")</f>
        <v/>
      </c>
      <c r="G195" s="121" t="str">
        <f>IFERROR(VLOOKUP($B195,'1.Data Part I'!$V$14:$AH$115,6,0),"")</f>
        <v/>
      </c>
      <c r="H195" s="97" t="str">
        <f>IFERROR(VLOOKUP($B195,'1.Data Part I'!$V$14:$AH$115,7,0),"")</f>
        <v/>
      </c>
      <c r="I195" s="122" t="str">
        <f>IFERROR(VLOOKUP($B195,'1.Data Part I'!$V$14:$AH$115,8,0),"")</f>
        <v/>
      </c>
      <c r="J195" s="97" t="str">
        <f>IFERROR(VLOOKUP($B195,'1.Data Part I'!$V$14:$AH$115,9,0),"")</f>
        <v/>
      </c>
      <c r="K195" s="100" t="str">
        <f>IFERROR(VLOOKUP($B195,'1.Data Part I'!$V$14:$AH$115,10,0),"")</f>
        <v/>
      </c>
      <c r="L195" s="100" t="str">
        <f>IFERROR(VLOOKUP($B195,'1.Data Part I'!$V$14:$AH$115,11,0),"")</f>
        <v/>
      </c>
      <c r="M195" s="97" t="str">
        <f>IFERROR(VLOOKUP($B195,'1.Data Part I'!$V$14:$AH$115,12,0),"")</f>
        <v/>
      </c>
      <c r="N195" s="128" t="str">
        <f>IFERROR(VLOOKUP($B195,'1.Data Part I'!$V$14:$AH$115,13,0),"")</f>
        <v/>
      </c>
      <c r="O195" s="95"/>
      <c r="P195" s="80"/>
      <c r="Q195" s="101" t="str">
        <f t="shared" si="3"/>
        <v/>
      </c>
    </row>
    <row r="196" spans="2:17" x14ac:dyDescent="0.25">
      <c r="B196" s="98"/>
      <c r="C196" s="97" t="str">
        <f>IFERROR(VLOOKUP($B196,'1.Data Part I'!$V$14:$AH$115,2,0),"")</f>
        <v/>
      </c>
      <c r="D196" s="97" t="str">
        <f>IFERROR(VLOOKUP($B196,'1.Data Part I'!$V$14:$AH$115,3,0),"")</f>
        <v/>
      </c>
      <c r="E196" s="97" t="str">
        <f>IFERROR(VLOOKUP($B196,'1.Data Part I'!$V$14:$AH$115,4,0),"")</f>
        <v/>
      </c>
      <c r="F196" s="97" t="str">
        <f>IFERROR(VLOOKUP($B196,'1.Data Part I'!$V$14:$AH$115,5,0),"")</f>
        <v/>
      </c>
      <c r="G196" s="121" t="str">
        <f>IFERROR(VLOOKUP($B196,'1.Data Part I'!$V$14:$AH$115,6,0),"")</f>
        <v/>
      </c>
      <c r="H196" s="97" t="str">
        <f>IFERROR(VLOOKUP($B196,'1.Data Part I'!$V$14:$AH$115,7,0),"")</f>
        <v/>
      </c>
      <c r="I196" s="122" t="str">
        <f>IFERROR(VLOOKUP($B196,'1.Data Part I'!$V$14:$AH$115,8,0),"")</f>
        <v/>
      </c>
      <c r="J196" s="97" t="str">
        <f>IFERROR(VLOOKUP($B196,'1.Data Part I'!$V$14:$AH$115,9,0),"")</f>
        <v/>
      </c>
      <c r="K196" s="100" t="str">
        <f>IFERROR(VLOOKUP($B196,'1.Data Part I'!$V$14:$AH$115,10,0),"")</f>
        <v/>
      </c>
      <c r="L196" s="100" t="str">
        <f>IFERROR(VLOOKUP($B196,'1.Data Part I'!$V$14:$AH$115,11,0),"")</f>
        <v/>
      </c>
      <c r="M196" s="97" t="str">
        <f>IFERROR(VLOOKUP($B196,'1.Data Part I'!$V$14:$AH$115,12,0),"")</f>
        <v/>
      </c>
      <c r="N196" s="128" t="str">
        <f>IFERROR(VLOOKUP($B196,'1.Data Part I'!$V$14:$AH$115,13,0),"")</f>
        <v/>
      </c>
      <c r="O196" s="95"/>
      <c r="P196" s="80"/>
      <c r="Q196" s="101" t="str">
        <f t="shared" si="3"/>
        <v/>
      </c>
    </row>
    <row r="197" spans="2:17" x14ac:dyDescent="0.25">
      <c r="B197" s="98"/>
      <c r="C197" s="97" t="str">
        <f>IFERROR(VLOOKUP($B197,'1.Data Part I'!$V$14:$AH$115,2,0),"")</f>
        <v/>
      </c>
      <c r="D197" s="97" t="str">
        <f>IFERROR(VLOOKUP($B197,'1.Data Part I'!$V$14:$AH$115,3,0),"")</f>
        <v/>
      </c>
      <c r="E197" s="97" t="str">
        <f>IFERROR(VLOOKUP($B197,'1.Data Part I'!$V$14:$AH$115,4,0),"")</f>
        <v/>
      </c>
      <c r="F197" s="97" t="str">
        <f>IFERROR(VLOOKUP($B197,'1.Data Part I'!$V$14:$AH$115,5,0),"")</f>
        <v/>
      </c>
      <c r="G197" s="121" t="str">
        <f>IFERROR(VLOOKUP($B197,'1.Data Part I'!$V$14:$AH$115,6,0),"")</f>
        <v/>
      </c>
      <c r="H197" s="97" t="str">
        <f>IFERROR(VLOOKUP($B197,'1.Data Part I'!$V$14:$AH$115,7,0),"")</f>
        <v/>
      </c>
      <c r="I197" s="122" t="str">
        <f>IFERROR(VLOOKUP($B197,'1.Data Part I'!$V$14:$AH$115,8,0),"")</f>
        <v/>
      </c>
      <c r="J197" s="97" t="str">
        <f>IFERROR(VLOOKUP($B197,'1.Data Part I'!$V$14:$AH$115,9,0),"")</f>
        <v/>
      </c>
      <c r="K197" s="100" t="str">
        <f>IFERROR(VLOOKUP($B197,'1.Data Part I'!$V$14:$AH$115,10,0),"")</f>
        <v/>
      </c>
      <c r="L197" s="100" t="str">
        <f>IFERROR(VLOOKUP($B197,'1.Data Part I'!$V$14:$AH$115,11,0),"")</f>
        <v/>
      </c>
      <c r="M197" s="97" t="str">
        <f>IFERROR(VLOOKUP($B197,'1.Data Part I'!$V$14:$AH$115,12,0),"")</f>
        <v/>
      </c>
      <c r="N197" s="128" t="str">
        <f>IFERROR(VLOOKUP($B197,'1.Data Part I'!$V$14:$AH$115,13,0),"")</f>
        <v/>
      </c>
      <c r="O197" s="95"/>
      <c r="P197" s="80"/>
      <c r="Q197" s="101" t="str">
        <f t="shared" si="3"/>
        <v/>
      </c>
    </row>
    <row r="198" spans="2:17" x14ac:dyDescent="0.25">
      <c r="B198" s="98"/>
      <c r="C198" s="97" t="str">
        <f>IFERROR(VLOOKUP($B198,'1.Data Part I'!$V$14:$AH$115,2,0),"")</f>
        <v/>
      </c>
      <c r="D198" s="97" t="str">
        <f>IFERROR(VLOOKUP($B198,'1.Data Part I'!$V$14:$AH$115,3,0),"")</f>
        <v/>
      </c>
      <c r="E198" s="97" t="str">
        <f>IFERROR(VLOOKUP($B198,'1.Data Part I'!$V$14:$AH$115,4,0),"")</f>
        <v/>
      </c>
      <c r="F198" s="97" t="str">
        <f>IFERROR(VLOOKUP($B198,'1.Data Part I'!$V$14:$AH$115,5,0),"")</f>
        <v/>
      </c>
      <c r="G198" s="121" t="str">
        <f>IFERROR(VLOOKUP($B198,'1.Data Part I'!$V$14:$AH$115,6,0),"")</f>
        <v/>
      </c>
      <c r="H198" s="97" t="str">
        <f>IFERROR(VLOOKUP($B198,'1.Data Part I'!$V$14:$AH$115,7,0),"")</f>
        <v/>
      </c>
      <c r="I198" s="122" t="str">
        <f>IFERROR(VLOOKUP($B198,'1.Data Part I'!$V$14:$AH$115,8,0),"")</f>
        <v/>
      </c>
      <c r="J198" s="97" t="str">
        <f>IFERROR(VLOOKUP($B198,'1.Data Part I'!$V$14:$AH$115,9,0),"")</f>
        <v/>
      </c>
      <c r="K198" s="100" t="str">
        <f>IFERROR(VLOOKUP($B198,'1.Data Part I'!$V$14:$AH$115,10,0),"")</f>
        <v/>
      </c>
      <c r="L198" s="100" t="str">
        <f>IFERROR(VLOOKUP($B198,'1.Data Part I'!$V$14:$AH$115,11,0),"")</f>
        <v/>
      </c>
      <c r="M198" s="97" t="str">
        <f>IFERROR(VLOOKUP($B198,'1.Data Part I'!$V$14:$AH$115,12,0),"")</f>
        <v/>
      </c>
      <c r="N198" s="128" t="str">
        <f>IFERROR(VLOOKUP($B198,'1.Data Part I'!$V$14:$AH$115,13,0),"")</f>
        <v/>
      </c>
      <c r="O198" s="95"/>
      <c r="P198" s="80"/>
      <c r="Q198" s="101" t="str">
        <f t="shared" si="3"/>
        <v/>
      </c>
    </row>
    <row r="199" spans="2:17" x14ac:dyDescent="0.25">
      <c r="B199" s="98"/>
      <c r="C199" s="97" t="str">
        <f>IFERROR(VLOOKUP($B199,'1.Data Part I'!$V$14:$AH$115,2,0),"")</f>
        <v/>
      </c>
      <c r="D199" s="97" t="str">
        <f>IFERROR(VLOOKUP($B199,'1.Data Part I'!$V$14:$AH$115,3,0),"")</f>
        <v/>
      </c>
      <c r="E199" s="97" t="str">
        <f>IFERROR(VLOOKUP($B199,'1.Data Part I'!$V$14:$AH$115,4,0),"")</f>
        <v/>
      </c>
      <c r="F199" s="97" t="str">
        <f>IFERROR(VLOOKUP($B199,'1.Data Part I'!$V$14:$AH$115,5,0),"")</f>
        <v/>
      </c>
      <c r="G199" s="121" t="str">
        <f>IFERROR(VLOOKUP($B199,'1.Data Part I'!$V$14:$AH$115,6,0),"")</f>
        <v/>
      </c>
      <c r="H199" s="97" t="str">
        <f>IFERROR(VLOOKUP($B199,'1.Data Part I'!$V$14:$AH$115,7,0),"")</f>
        <v/>
      </c>
      <c r="I199" s="122" t="str">
        <f>IFERROR(VLOOKUP($B199,'1.Data Part I'!$V$14:$AH$115,8,0),"")</f>
        <v/>
      </c>
      <c r="J199" s="97" t="str">
        <f>IFERROR(VLOOKUP($B199,'1.Data Part I'!$V$14:$AH$115,9,0),"")</f>
        <v/>
      </c>
      <c r="K199" s="100" t="str">
        <f>IFERROR(VLOOKUP($B199,'1.Data Part I'!$V$14:$AH$115,10,0),"")</f>
        <v/>
      </c>
      <c r="L199" s="100" t="str">
        <f>IFERROR(VLOOKUP($B199,'1.Data Part I'!$V$14:$AH$115,11,0),"")</f>
        <v/>
      </c>
      <c r="M199" s="97" t="str">
        <f>IFERROR(VLOOKUP($B199,'1.Data Part I'!$V$14:$AH$115,12,0),"")</f>
        <v/>
      </c>
      <c r="N199" s="128" t="str">
        <f>IFERROR(VLOOKUP($B199,'1.Data Part I'!$V$14:$AH$115,13,0),"")</f>
        <v/>
      </c>
      <c r="O199" s="95"/>
      <c r="P199" s="80"/>
      <c r="Q199" s="101" t="str">
        <f t="shared" si="3"/>
        <v/>
      </c>
    </row>
    <row r="200" spans="2:17" x14ac:dyDescent="0.25">
      <c r="B200" s="98"/>
      <c r="C200" s="97" t="str">
        <f>IFERROR(VLOOKUP($B200,'1.Data Part I'!$V$14:$AH$115,2,0),"")</f>
        <v/>
      </c>
      <c r="D200" s="97" t="str">
        <f>IFERROR(VLOOKUP($B200,'1.Data Part I'!$V$14:$AH$115,3,0),"")</f>
        <v/>
      </c>
      <c r="E200" s="97" t="str">
        <f>IFERROR(VLOOKUP($B200,'1.Data Part I'!$V$14:$AH$115,4,0),"")</f>
        <v/>
      </c>
      <c r="F200" s="97" t="str">
        <f>IFERROR(VLOOKUP($B200,'1.Data Part I'!$V$14:$AH$115,5,0),"")</f>
        <v/>
      </c>
      <c r="G200" s="121" t="str">
        <f>IFERROR(VLOOKUP($B200,'1.Data Part I'!$V$14:$AH$115,6,0),"")</f>
        <v/>
      </c>
      <c r="H200" s="97" t="str">
        <f>IFERROR(VLOOKUP($B200,'1.Data Part I'!$V$14:$AH$115,7,0),"")</f>
        <v/>
      </c>
      <c r="I200" s="122" t="str">
        <f>IFERROR(VLOOKUP($B200,'1.Data Part I'!$V$14:$AH$115,8,0),"")</f>
        <v/>
      </c>
      <c r="J200" s="97" t="str">
        <f>IFERROR(VLOOKUP($B200,'1.Data Part I'!$V$14:$AH$115,9,0),"")</f>
        <v/>
      </c>
      <c r="K200" s="100" t="str">
        <f>IFERROR(VLOOKUP($B200,'1.Data Part I'!$V$14:$AH$115,10,0),"")</f>
        <v/>
      </c>
      <c r="L200" s="100" t="str">
        <f>IFERROR(VLOOKUP($B200,'1.Data Part I'!$V$14:$AH$115,11,0),"")</f>
        <v/>
      </c>
      <c r="M200" s="97" t="str">
        <f>IFERROR(VLOOKUP($B200,'1.Data Part I'!$V$14:$AH$115,12,0),"")</f>
        <v/>
      </c>
      <c r="N200" s="128" t="str">
        <f>IFERROR(VLOOKUP($B200,'1.Data Part I'!$V$14:$AH$115,13,0),"")</f>
        <v/>
      </c>
      <c r="O200" s="95"/>
      <c r="P200" s="80"/>
      <c r="Q200" s="101" t="str">
        <f t="shared" si="3"/>
        <v/>
      </c>
    </row>
    <row r="201" spans="2:17" x14ac:dyDescent="0.25">
      <c r="B201" s="98"/>
      <c r="C201" s="97" t="str">
        <f>IFERROR(VLOOKUP($B201,'1.Data Part I'!$V$14:$AH$115,2,0),"")</f>
        <v/>
      </c>
      <c r="D201" s="97" t="str">
        <f>IFERROR(VLOOKUP($B201,'1.Data Part I'!$V$14:$AH$115,3,0),"")</f>
        <v/>
      </c>
      <c r="E201" s="97" t="str">
        <f>IFERROR(VLOOKUP($B201,'1.Data Part I'!$V$14:$AH$115,4,0),"")</f>
        <v/>
      </c>
      <c r="F201" s="97" t="str">
        <f>IFERROR(VLOOKUP($B201,'1.Data Part I'!$V$14:$AH$115,5,0),"")</f>
        <v/>
      </c>
      <c r="G201" s="121" t="str">
        <f>IFERROR(VLOOKUP($B201,'1.Data Part I'!$V$14:$AH$115,6,0),"")</f>
        <v/>
      </c>
      <c r="H201" s="97" t="str">
        <f>IFERROR(VLOOKUP($B201,'1.Data Part I'!$V$14:$AH$115,7,0),"")</f>
        <v/>
      </c>
      <c r="I201" s="122" t="str">
        <f>IFERROR(VLOOKUP($B201,'1.Data Part I'!$V$14:$AH$115,8,0),"")</f>
        <v/>
      </c>
      <c r="J201" s="97" t="str">
        <f>IFERROR(VLOOKUP($B201,'1.Data Part I'!$V$14:$AH$115,9,0),"")</f>
        <v/>
      </c>
      <c r="K201" s="100" t="str">
        <f>IFERROR(VLOOKUP($B201,'1.Data Part I'!$V$14:$AH$115,10,0),"")</f>
        <v/>
      </c>
      <c r="L201" s="100" t="str">
        <f>IFERROR(VLOOKUP($B201,'1.Data Part I'!$V$14:$AH$115,11,0),"")</f>
        <v/>
      </c>
      <c r="M201" s="97" t="str">
        <f>IFERROR(VLOOKUP($B201,'1.Data Part I'!$V$14:$AH$115,12,0),"")</f>
        <v/>
      </c>
      <c r="N201" s="128" t="str">
        <f>IFERROR(VLOOKUP($B201,'1.Data Part I'!$V$14:$AH$115,13,0),"")</f>
        <v/>
      </c>
      <c r="O201" s="95"/>
      <c r="P201" s="80"/>
      <c r="Q201" s="101" t="str">
        <f t="shared" si="3"/>
        <v/>
      </c>
    </row>
    <row r="202" spans="2:17" x14ac:dyDescent="0.25">
      <c r="B202" s="98"/>
      <c r="C202" s="97" t="str">
        <f>IFERROR(VLOOKUP($B202,'1.Data Part I'!$V$14:$AH$115,2,0),"")</f>
        <v/>
      </c>
      <c r="D202" s="97" t="str">
        <f>IFERROR(VLOOKUP($B202,'1.Data Part I'!$V$14:$AH$115,3,0),"")</f>
        <v/>
      </c>
      <c r="E202" s="97" t="str">
        <f>IFERROR(VLOOKUP($B202,'1.Data Part I'!$V$14:$AH$115,4,0),"")</f>
        <v/>
      </c>
      <c r="F202" s="97" t="str">
        <f>IFERROR(VLOOKUP($B202,'1.Data Part I'!$V$14:$AH$115,5,0),"")</f>
        <v/>
      </c>
      <c r="G202" s="121" t="str">
        <f>IFERROR(VLOOKUP($B202,'1.Data Part I'!$V$14:$AH$115,6,0),"")</f>
        <v/>
      </c>
      <c r="H202" s="97" t="str">
        <f>IFERROR(VLOOKUP($B202,'1.Data Part I'!$V$14:$AH$115,7,0),"")</f>
        <v/>
      </c>
      <c r="I202" s="122" t="str">
        <f>IFERROR(VLOOKUP($B202,'1.Data Part I'!$V$14:$AH$115,8,0),"")</f>
        <v/>
      </c>
      <c r="J202" s="97" t="str">
        <f>IFERROR(VLOOKUP($B202,'1.Data Part I'!$V$14:$AH$115,9,0),"")</f>
        <v/>
      </c>
      <c r="K202" s="100" t="str">
        <f>IFERROR(VLOOKUP($B202,'1.Data Part I'!$V$14:$AH$115,10,0),"")</f>
        <v/>
      </c>
      <c r="L202" s="100" t="str">
        <f>IFERROR(VLOOKUP($B202,'1.Data Part I'!$V$14:$AH$115,11,0),"")</f>
        <v/>
      </c>
      <c r="M202" s="97" t="str">
        <f>IFERROR(VLOOKUP($B202,'1.Data Part I'!$V$14:$AH$115,12,0),"")</f>
        <v/>
      </c>
      <c r="N202" s="128" t="str">
        <f>IFERROR(VLOOKUP($B202,'1.Data Part I'!$V$14:$AH$115,13,0),"")</f>
        <v/>
      </c>
      <c r="O202" s="95"/>
      <c r="P202" s="80"/>
      <c r="Q202" s="101" t="str">
        <f t="shared" si="3"/>
        <v/>
      </c>
    </row>
    <row r="203" spans="2:17" x14ac:dyDescent="0.25">
      <c r="B203" s="98"/>
      <c r="C203" s="97" t="str">
        <f>IFERROR(VLOOKUP($B203,'1.Data Part I'!$V$14:$AH$115,2,0),"")</f>
        <v/>
      </c>
      <c r="D203" s="97" t="str">
        <f>IFERROR(VLOOKUP($B203,'1.Data Part I'!$V$14:$AH$115,3,0),"")</f>
        <v/>
      </c>
      <c r="E203" s="97" t="str">
        <f>IFERROR(VLOOKUP($B203,'1.Data Part I'!$V$14:$AH$115,4,0),"")</f>
        <v/>
      </c>
      <c r="F203" s="97" t="str">
        <f>IFERROR(VLOOKUP($B203,'1.Data Part I'!$V$14:$AH$115,5,0),"")</f>
        <v/>
      </c>
      <c r="G203" s="121" t="str">
        <f>IFERROR(VLOOKUP($B203,'1.Data Part I'!$V$14:$AH$115,6,0),"")</f>
        <v/>
      </c>
      <c r="H203" s="97" t="str">
        <f>IFERROR(VLOOKUP($B203,'1.Data Part I'!$V$14:$AH$115,7,0),"")</f>
        <v/>
      </c>
      <c r="I203" s="122" t="str">
        <f>IFERROR(VLOOKUP($B203,'1.Data Part I'!$V$14:$AH$115,8,0),"")</f>
        <v/>
      </c>
      <c r="J203" s="97" t="str">
        <f>IFERROR(VLOOKUP($B203,'1.Data Part I'!$V$14:$AH$115,9,0),"")</f>
        <v/>
      </c>
      <c r="K203" s="100" t="str">
        <f>IFERROR(VLOOKUP($B203,'1.Data Part I'!$V$14:$AH$115,10,0),"")</f>
        <v/>
      </c>
      <c r="L203" s="100" t="str">
        <f>IFERROR(VLOOKUP($B203,'1.Data Part I'!$V$14:$AH$115,11,0),"")</f>
        <v/>
      </c>
      <c r="M203" s="97" t="str">
        <f>IFERROR(VLOOKUP($B203,'1.Data Part I'!$V$14:$AH$115,12,0),"")</f>
        <v/>
      </c>
      <c r="N203" s="128" t="str">
        <f>IFERROR(VLOOKUP($B203,'1.Data Part I'!$V$14:$AH$115,13,0),"")</f>
        <v/>
      </c>
      <c r="O203" s="95"/>
      <c r="P203" s="80"/>
      <c r="Q203" s="101" t="str">
        <f t="shared" si="3"/>
        <v/>
      </c>
    </row>
    <row r="204" spans="2:17" x14ac:dyDescent="0.25">
      <c r="B204" s="98"/>
      <c r="C204" s="97" t="str">
        <f>IFERROR(VLOOKUP($B204,'1.Data Part I'!$V$14:$AH$115,2,0),"")</f>
        <v/>
      </c>
      <c r="D204" s="97" t="str">
        <f>IFERROR(VLOOKUP($B204,'1.Data Part I'!$V$14:$AH$115,3,0),"")</f>
        <v/>
      </c>
      <c r="E204" s="97" t="str">
        <f>IFERROR(VLOOKUP($B204,'1.Data Part I'!$V$14:$AH$115,4,0),"")</f>
        <v/>
      </c>
      <c r="F204" s="97" t="str">
        <f>IFERROR(VLOOKUP($B204,'1.Data Part I'!$V$14:$AH$115,5,0),"")</f>
        <v/>
      </c>
      <c r="G204" s="121" t="str">
        <f>IFERROR(VLOOKUP($B204,'1.Data Part I'!$V$14:$AH$115,6,0),"")</f>
        <v/>
      </c>
      <c r="H204" s="97" t="str">
        <f>IFERROR(VLOOKUP($B204,'1.Data Part I'!$V$14:$AH$115,7,0),"")</f>
        <v/>
      </c>
      <c r="I204" s="122" t="str">
        <f>IFERROR(VLOOKUP($B204,'1.Data Part I'!$V$14:$AH$115,8,0),"")</f>
        <v/>
      </c>
      <c r="J204" s="97" t="str">
        <f>IFERROR(VLOOKUP($B204,'1.Data Part I'!$V$14:$AH$115,9,0),"")</f>
        <v/>
      </c>
      <c r="K204" s="100" t="str">
        <f>IFERROR(VLOOKUP($B204,'1.Data Part I'!$V$14:$AH$115,10,0),"")</f>
        <v/>
      </c>
      <c r="L204" s="100" t="str">
        <f>IFERROR(VLOOKUP($B204,'1.Data Part I'!$V$14:$AH$115,11,0),"")</f>
        <v/>
      </c>
      <c r="M204" s="97" t="str">
        <f>IFERROR(VLOOKUP($B204,'1.Data Part I'!$V$14:$AH$115,12,0),"")</f>
        <v/>
      </c>
      <c r="N204" s="128" t="str">
        <f>IFERROR(VLOOKUP($B204,'1.Data Part I'!$V$14:$AH$115,13,0),"")</f>
        <v/>
      </c>
      <c r="O204" s="95"/>
      <c r="P204" s="80"/>
      <c r="Q204" s="101" t="str">
        <f t="shared" si="3"/>
        <v/>
      </c>
    </row>
    <row r="205" spans="2:17" x14ac:dyDescent="0.25">
      <c r="B205" s="98"/>
      <c r="C205" s="97" t="str">
        <f>IFERROR(VLOOKUP($B205,'1.Data Part I'!$V$14:$AH$115,2,0),"")</f>
        <v/>
      </c>
      <c r="D205" s="97" t="str">
        <f>IFERROR(VLOOKUP($B205,'1.Data Part I'!$V$14:$AH$115,3,0),"")</f>
        <v/>
      </c>
      <c r="E205" s="97" t="str">
        <f>IFERROR(VLOOKUP($B205,'1.Data Part I'!$V$14:$AH$115,4,0),"")</f>
        <v/>
      </c>
      <c r="F205" s="97" t="str">
        <f>IFERROR(VLOOKUP($B205,'1.Data Part I'!$V$14:$AH$115,5,0),"")</f>
        <v/>
      </c>
      <c r="G205" s="121" t="str">
        <f>IFERROR(VLOOKUP($B205,'1.Data Part I'!$V$14:$AH$115,6,0),"")</f>
        <v/>
      </c>
      <c r="H205" s="97" t="str">
        <f>IFERROR(VLOOKUP($B205,'1.Data Part I'!$V$14:$AH$115,7,0),"")</f>
        <v/>
      </c>
      <c r="I205" s="122" t="str">
        <f>IFERROR(VLOOKUP($B205,'1.Data Part I'!$V$14:$AH$115,8,0),"")</f>
        <v/>
      </c>
      <c r="J205" s="97" t="str">
        <f>IFERROR(VLOOKUP($B205,'1.Data Part I'!$V$14:$AH$115,9,0),"")</f>
        <v/>
      </c>
      <c r="K205" s="100" t="str">
        <f>IFERROR(VLOOKUP($B205,'1.Data Part I'!$V$14:$AH$115,10,0),"")</f>
        <v/>
      </c>
      <c r="L205" s="100" t="str">
        <f>IFERROR(VLOOKUP($B205,'1.Data Part I'!$V$14:$AH$115,11,0),"")</f>
        <v/>
      </c>
      <c r="M205" s="97" t="str">
        <f>IFERROR(VLOOKUP($B205,'1.Data Part I'!$V$14:$AH$115,12,0),"")</f>
        <v/>
      </c>
      <c r="N205" s="128" t="str">
        <f>IFERROR(VLOOKUP($B205,'1.Data Part I'!$V$14:$AH$115,13,0),"")</f>
        <v/>
      </c>
      <c r="O205" s="95"/>
      <c r="P205" s="80"/>
      <c r="Q205" s="101" t="str">
        <f t="shared" si="3"/>
        <v/>
      </c>
    </row>
    <row r="206" spans="2:17" x14ac:dyDescent="0.25">
      <c r="B206" s="98"/>
      <c r="C206" s="97" t="str">
        <f>IFERROR(VLOOKUP($B206,'1.Data Part I'!$V$14:$AH$115,2,0),"")</f>
        <v/>
      </c>
      <c r="D206" s="97" t="str">
        <f>IFERROR(VLOOKUP($B206,'1.Data Part I'!$V$14:$AH$115,3,0),"")</f>
        <v/>
      </c>
      <c r="E206" s="97" t="str">
        <f>IFERROR(VLOOKUP($B206,'1.Data Part I'!$V$14:$AH$115,4,0),"")</f>
        <v/>
      </c>
      <c r="F206" s="97" t="str">
        <f>IFERROR(VLOOKUP($B206,'1.Data Part I'!$V$14:$AH$115,5,0),"")</f>
        <v/>
      </c>
      <c r="G206" s="121" t="str">
        <f>IFERROR(VLOOKUP($B206,'1.Data Part I'!$V$14:$AH$115,6,0),"")</f>
        <v/>
      </c>
      <c r="H206" s="97" t="str">
        <f>IFERROR(VLOOKUP($B206,'1.Data Part I'!$V$14:$AH$115,7,0),"")</f>
        <v/>
      </c>
      <c r="I206" s="122" t="str">
        <f>IFERROR(VLOOKUP($B206,'1.Data Part I'!$V$14:$AH$115,8,0),"")</f>
        <v/>
      </c>
      <c r="J206" s="97" t="str">
        <f>IFERROR(VLOOKUP($B206,'1.Data Part I'!$V$14:$AH$115,9,0),"")</f>
        <v/>
      </c>
      <c r="K206" s="100" t="str">
        <f>IFERROR(VLOOKUP($B206,'1.Data Part I'!$V$14:$AH$115,10,0),"")</f>
        <v/>
      </c>
      <c r="L206" s="100" t="str">
        <f>IFERROR(VLOOKUP($B206,'1.Data Part I'!$V$14:$AH$115,11,0),"")</f>
        <v/>
      </c>
      <c r="M206" s="97" t="str">
        <f>IFERROR(VLOOKUP($B206,'1.Data Part I'!$V$14:$AH$115,12,0),"")</f>
        <v/>
      </c>
      <c r="N206" s="128" t="str">
        <f>IFERROR(VLOOKUP($B206,'1.Data Part I'!$V$14:$AH$115,13,0),"")</f>
        <v/>
      </c>
      <c r="O206" s="95"/>
      <c r="P206" s="80"/>
      <c r="Q206" s="101" t="str">
        <f t="shared" si="3"/>
        <v/>
      </c>
    </row>
    <row r="207" spans="2:17" x14ac:dyDescent="0.25">
      <c r="B207" s="98"/>
      <c r="C207" s="97" t="str">
        <f>IFERROR(VLOOKUP($B207,'1.Data Part I'!$V$14:$AH$115,2,0),"")</f>
        <v/>
      </c>
      <c r="D207" s="97" t="str">
        <f>IFERROR(VLOOKUP($B207,'1.Data Part I'!$V$14:$AH$115,3,0),"")</f>
        <v/>
      </c>
      <c r="E207" s="97" t="str">
        <f>IFERROR(VLOOKUP($B207,'1.Data Part I'!$V$14:$AH$115,4,0),"")</f>
        <v/>
      </c>
      <c r="F207" s="97" t="str">
        <f>IFERROR(VLOOKUP($B207,'1.Data Part I'!$V$14:$AH$115,5,0),"")</f>
        <v/>
      </c>
      <c r="G207" s="121" t="str">
        <f>IFERROR(VLOOKUP($B207,'1.Data Part I'!$V$14:$AH$115,6,0),"")</f>
        <v/>
      </c>
      <c r="H207" s="97" t="str">
        <f>IFERROR(VLOOKUP($B207,'1.Data Part I'!$V$14:$AH$115,7,0),"")</f>
        <v/>
      </c>
      <c r="I207" s="122" t="str">
        <f>IFERROR(VLOOKUP($B207,'1.Data Part I'!$V$14:$AH$115,8,0),"")</f>
        <v/>
      </c>
      <c r="J207" s="97" t="str">
        <f>IFERROR(VLOOKUP($B207,'1.Data Part I'!$V$14:$AH$115,9,0),"")</f>
        <v/>
      </c>
      <c r="K207" s="100" t="str">
        <f>IFERROR(VLOOKUP($B207,'1.Data Part I'!$V$14:$AH$115,10,0),"")</f>
        <v/>
      </c>
      <c r="L207" s="100" t="str">
        <f>IFERROR(VLOOKUP($B207,'1.Data Part I'!$V$14:$AH$115,11,0),"")</f>
        <v/>
      </c>
      <c r="M207" s="97" t="str">
        <f>IFERROR(VLOOKUP($B207,'1.Data Part I'!$V$14:$AH$115,12,0),"")</f>
        <v/>
      </c>
      <c r="N207" s="128" t="str">
        <f>IFERROR(VLOOKUP($B207,'1.Data Part I'!$V$14:$AH$115,13,0),"")</f>
        <v/>
      </c>
      <c r="O207" s="95"/>
      <c r="P207" s="80"/>
      <c r="Q207" s="101" t="str">
        <f t="shared" si="3"/>
        <v/>
      </c>
    </row>
    <row r="208" spans="2:17" x14ac:dyDescent="0.25">
      <c r="B208" s="98"/>
      <c r="C208" s="97" t="str">
        <f>IFERROR(VLOOKUP($B208,'1.Data Part I'!$V$14:$AH$115,2,0),"")</f>
        <v/>
      </c>
      <c r="D208" s="97" t="str">
        <f>IFERROR(VLOOKUP($B208,'1.Data Part I'!$V$14:$AH$115,3,0),"")</f>
        <v/>
      </c>
      <c r="E208" s="97" t="str">
        <f>IFERROR(VLOOKUP($B208,'1.Data Part I'!$V$14:$AH$115,4,0),"")</f>
        <v/>
      </c>
      <c r="F208" s="97" t="str">
        <f>IFERROR(VLOOKUP($B208,'1.Data Part I'!$V$14:$AH$115,5,0),"")</f>
        <v/>
      </c>
      <c r="G208" s="121" t="str">
        <f>IFERROR(VLOOKUP($B208,'1.Data Part I'!$V$14:$AH$115,6,0),"")</f>
        <v/>
      </c>
      <c r="H208" s="97" t="str">
        <f>IFERROR(VLOOKUP($B208,'1.Data Part I'!$V$14:$AH$115,7,0),"")</f>
        <v/>
      </c>
      <c r="I208" s="122" t="str">
        <f>IFERROR(VLOOKUP($B208,'1.Data Part I'!$V$14:$AH$115,8,0),"")</f>
        <v/>
      </c>
      <c r="J208" s="97" t="str">
        <f>IFERROR(VLOOKUP($B208,'1.Data Part I'!$V$14:$AH$115,9,0),"")</f>
        <v/>
      </c>
      <c r="K208" s="100" t="str">
        <f>IFERROR(VLOOKUP($B208,'1.Data Part I'!$V$14:$AH$115,10,0),"")</f>
        <v/>
      </c>
      <c r="L208" s="100" t="str">
        <f>IFERROR(VLOOKUP($B208,'1.Data Part I'!$V$14:$AH$115,11,0),"")</f>
        <v/>
      </c>
      <c r="M208" s="97" t="str">
        <f>IFERROR(VLOOKUP($B208,'1.Data Part I'!$V$14:$AH$115,12,0),"")</f>
        <v/>
      </c>
      <c r="N208" s="128" t="str">
        <f>IFERROR(VLOOKUP($B208,'1.Data Part I'!$V$14:$AH$115,13,0),"")</f>
        <v/>
      </c>
      <c r="O208" s="95"/>
      <c r="P208" s="80"/>
      <c r="Q208" s="101" t="str">
        <f t="shared" si="3"/>
        <v/>
      </c>
    </row>
    <row r="209" spans="2:17" x14ac:dyDescent="0.25">
      <c r="B209" s="98"/>
      <c r="C209" s="97" t="str">
        <f>IFERROR(VLOOKUP($B209,'1.Data Part I'!$V$14:$AH$115,2,0),"")</f>
        <v/>
      </c>
      <c r="D209" s="97" t="str">
        <f>IFERROR(VLOOKUP($B209,'1.Data Part I'!$V$14:$AH$115,3,0),"")</f>
        <v/>
      </c>
      <c r="E209" s="97" t="str">
        <f>IFERROR(VLOOKUP($B209,'1.Data Part I'!$V$14:$AH$115,4,0),"")</f>
        <v/>
      </c>
      <c r="F209" s="97" t="str">
        <f>IFERROR(VLOOKUP($B209,'1.Data Part I'!$V$14:$AH$115,5,0),"")</f>
        <v/>
      </c>
      <c r="G209" s="121" t="str">
        <f>IFERROR(VLOOKUP($B209,'1.Data Part I'!$V$14:$AH$115,6,0),"")</f>
        <v/>
      </c>
      <c r="H209" s="97" t="str">
        <f>IFERROR(VLOOKUP($B209,'1.Data Part I'!$V$14:$AH$115,7,0),"")</f>
        <v/>
      </c>
      <c r="I209" s="122" t="str">
        <f>IFERROR(VLOOKUP($B209,'1.Data Part I'!$V$14:$AH$115,8,0),"")</f>
        <v/>
      </c>
      <c r="J209" s="97" t="str">
        <f>IFERROR(VLOOKUP($B209,'1.Data Part I'!$V$14:$AH$115,9,0),"")</f>
        <v/>
      </c>
      <c r="K209" s="100" t="str">
        <f>IFERROR(VLOOKUP($B209,'1.Data Part I'!$V$14:$AH$115,10,0),"")</f>
        <v/>
      </c>
      <c r="L209" s="100" t="str">
        <f>IFERROR(VLOOKUP($B209,'1.Data Part I'!$V$14:$AH$115,11,0),"")</f>
        <v/>
      </c>
      <c r="M209" s="97" t="str">
        <f>IFERROR(VLOOKUP($B209,'1.Data Part I'!$V$14:$AH$115,12,0),"")</f>
        <v/>
      </c>
      <c r="N209" s="128" t="str">
        <f>IFERROR(VLOOKUP($B209,'1.Data Part I'!$V$14:$AH$115,13,0),"")</f>
        <v/>
      </c>
      <c r="O209" s="95"/>
      <c r="P209" s="80"/>
      <c r="Q209" s="101" t="str">
        <f t="shared" si="3"/>
        <v/>
      </c>
    </row>
    <row r="210" spans="2:17" x14ac:dyDescent="0.25">
      <c r="B210" s="98"/>
      <c r="C210" s="97" t="str">
        <f>IFERROR(VLOOKUP($B210,'1.Data Part I'!$V$14:$AH$115,2,0),"")</f>
        <v/>
      </c>
      <c r="D210" s="97" t="str">
        <f>IFERROR(VLOOKUP($B210,'1.Data Part I'!$V$14:$AH$115,3,0),"")</f>
        <v/>
      </c>
      <c r="E210" s="97" t="str">
        <f>IFERROR(VLOOKUP($B210,'1.Data Part I'!$V$14:$AH$115,4,0),"")</f>
        <v/>
      </c>
      <c r="F210" s="97" t="str">
        <f>IFERROR(VLOOKUP($B210,'1.Data Part I'!$V$14:$AH$115,5,0),"")</f>
        <v/>
      </c>
      <c r="G210" s="121" t="str">
        <f>IFERROR(VLOOKUP($B210,'1.Data Part I'!$V$14:$AH$115,6,0),"")</f>
        <v/>
      </c>
      <c r="H210" s="97" t="str">
        <f>IFERROR(VLOOKUP($B210,'1.Data Part I'!$V$14:$AH$115,7,0),"")</f>
        <v/>
      </c>
      <c r="I210" s="122" t="str">
        <f>IFERROR(VLOOKUP($B210,'1.Data Part I'!$V$14:$AH$115,8,0),"")</f>
        <v/>
      </c>
      <c r="J210" s="97" t="str">
        <f>IFERROR(VLOOKUP($B210,'1.Data Part I'!$V$14:$AH$115,9,0),"")</f>
        <v/>
      </c>
      <c r="K210" s="100" t="str">
        <f>IFERROR(VLOOKUP($B210,'1.Data Part I'!$V$14:$AH$115,10,0),"")</f>
        <v/>
      </c>
      <c r="L210" s="100" t="str">
        <f>IFERROR(VLOOKUP($B210,'1.Data Part I'!$V$14:$AH$115,11,0),"")</f>
        <v/>
      </c>
      <c r="M210" s="97" t="str">
        <f>IFERROR(VLOOKUP($B210,'1.Data Part I'!$V$14:$AH$115,12,0),"")</f>
        <v/>
      </c>
      <c r="N210" s="128" t="str">
        <f>IFERROR(VLOOKUP($B210,'1.Data Part I'!$V$14:$AH$115,13,0),"")</f>
        <v/>
      </c>
      <c r="O210" s="95"/>
      <c r="P210" s="80"/>
      <c r="Q210" s="101" t="str">
        <f t="shared" si="3"/>
        <v/>
      </c>
    </row>
    <row r="211" spans="2:17" x14ac:dyDescent="0.25">
      <c r="B211" s="98"/>
      <c r="C211" s="97" t="str">
        <f>IFERROR(VLOOKUP($B211,'1.Data Part I'!$V$14:$AH$115,2,0),"")</f>
        <v/>
      </c>
      <c r="D211" s="97" t="str">
        <f>IFERROR(VLOOKUP($B211,'1.Data Part I'!$V$14:$AH$115,3,0),"")</f>
        <v/>
      </c>
      <c r="E211" s="97" t="str">
        <f>IFERROR(VLOOKUP($B211,'1.Data Part I'!$V$14:$AH$115,4,0),"")</f>
        <v/>
      </c>
      <c r="F211" s="97" t="str">
        <f>IFERROR(VLOOKUP($B211,'1.Data Part I'!$V$14:$AH$115,5,0),"")</f>
        <v/>
      </c>
      <c r="G211" s="121" t="str">
        <f>IFERROR(VLOOKUP($B211,'1.Data Part I'!$V$14:$AH$115,6,0),"")</f>
        <v/>
      </c>
      <c r="H211" s="97" t="str">
        <f>IFERROR(VLOOKUP($B211,'1.Data Part I'!$V$14:$AH$115,7,0),"")</f>
        <v/>
      </c>
      <c r="I211" s="122" t="str">
        <f>IFERROR(VLOOKUP($B211,'1.Data Part I'!$V$14:$AH$115,8,0),"")</f>
        <v/>
      </c>
      <c r="J211" s="97" t="str">
        <f>IFERROR(VLOOKUP($B211,'1.Data Part I'!$V$14:$AH$115,9,0),"")</f>
        <v/>
      </c>
      <c r="K211" s="100" t="str">
        <f>IFERROR(VLOOKUP($B211,'1.Data Part I'!$V$14:$AH$115,10,0),"")</f>
        <v/>
      </c>
      <c r="L211" s="100" t="str">
        <f>IFERROR(VLOOKUP($B211,'1.Data Part I'!$V$14:$AH$115,11,0),"")</f>
        <v/>
      </c>
      <c r="M211" s="97" t="str">
        <f>IFERROR(VLOOKUP($B211,'1.Data Part I'!$V$14:$AH$115,12,0),"")</f>
        <v/>
      </c>
      <c r="N211" s="128" t="str">
        <f>IFERROR(VLOOKUP($B211,'1.Data Part I'!$V$14:$AH$115,13,0),"")</f>
        <v/>
      </c>
      <c r="O211" s="95"/>
      <c r="P211" s="80"/>
      <c r="Q211" s="101" t="str">
        <f t="shared" si="3"/>
        <v/>
      </c>
    </row>
    <row r="212" spans="2:17" x14ac:dyDescent="0.25">
      <c r="B212" s="98"/>
      <c r="C212" s="97" t="str">
        <f>IFERROR(VLOOKUP($B212,'1.Data Part I'!$V$14:$AH$115,2,0),"")</f>
        <v/>
      </c>
      <c r="D212" s="97" t="str">
        <f>IFERROR(VLOOKUP($B212,'1.Data Part I'!$V$14:$AH$115,3,0),"")</f>
        <v/>
      </c>
      <c r="E212" s="97" t="str">
        <f>IFERROR(VLOOKUP($B212,'1.Data Part I'!$V$14:$AH$115,4,0),"")</f>
        <v/>
      </c>
      <c r="F212" s="97" t="str">
        <f>IFERROR(VLOOKUP($B212,'1.Data Part I'!$V$14:$AH$115,5,0),"")</f>
        <v/>
      </c>
      <c r="G212" s="121" t="str">
        <f>IFERROR(VLOOKUP($B212,'1.Data Part I'!$V$14:$AH$115,6,0),"")</f>
        <v/>
      </c>
      <c r="H212" s="97" t="str">
        <f>IFERROR(VLOOKUP($B212,'1.Data Part I'!$V$14:$AH$115,7,0),"")</f>
        <v/>
      </c>
      <c r="I212" s="122" t="str">
        <f>IFERROR(VLOOKUP($B212,'1.Data Part I'!$V$14:$AH$115,8,0),"")</f>
        <v/>
      </c>
      <c r="J212" s="97" t="str">
        <f>IFERROR(VLOOKUP($B212,'1.Data Part I'!$V$14:$AH$115,9,0),"")</f>
        <v/>
      </c>
      <c r="K212" s="100" t="str">
        <f>IFERROR(VLOOKUP($B212,'1.Data Part I'!$V$14:$AH$115,10,0),"")</f>
        <v/>
      </c>
      <c r="L212" s="100" t="str">
        <f>IFERROR(VLOOKUP($B212,'1.Data Part I'!$V$14:$AH$115,11,0),"")</f>
        <v/>
      </c>
      <c r="M212" s="97" t="str">
        <f>IFERROR(VLOOKUP($B212,'1.Data Part I'!$V$14:$AH$115,12,0),"")</f>
        <v/>
      </c>
      <c r="N212" s="128" t="str">
        <f>IFERROR(VLOOKUP($B212,'1.Data Part I'!$V$14:$AH$115,13,0),"")</f>
        <v/>
      </c>
      <c r="O212" s="95"/>
      <c r="P212" s="80"/>
      <c r="Q212" s="101" t="str">
        <f t="shared" si="3"/>
        <v/>
      </c>
    </row>
    <row r="213" spans="2:17" x14ac:dyDescent="0.25">
      <c r="B213" s="98"/>
      <c r="C213" s="97" t="str">
        <f>IFERROR(VLOOKUP($B213,'1.Data Part I'!$V$14:$AH$115,2,0),"")</f>
        <v/>
      </c>
      <c r="D213" s="97" t="str">
        <f>IFERROR(VLOOKUP($B213,'1.Data Part I'!$V$14:$AH$115,3,0),"")</f>
        <v/>
      </c>
      <c r="E213" s="97" t="str">
        <f>IFERROR(VLOOKUP($B213,'1.Data Part I'!$V$14:$AH$115,4,0),"")</f>
        <v/>
      </c>
      <c r="F213" s="97" t="str">
        <f>IFERROR(VLOOKUP($B213,'1.Data Part I'!$V$14:$AH$115,5,0),"")</f>
        <v/>
      </c>
      <c r="G213" s="121" t="str">
        <f>IFERROR(VLOOKUP($B213,'1.Data Part I'!$V$14:$AH$115,6,0),"")</f>
        <v/>
      </c>
      <c r="H213" s="97" t="str">
        <f>IFERROR(VLOOKUP($B213,'1.Data Part I'!$V$14:$AH$115,7,0),"")</f>
        <v/>
      </c>
      <c r="I213" s="122" t="str">
        <f>IFERROR(VLOOKUP($B213,'1.Data Part I'!$V$14:$AH$115,8,0),"")</f>
        <v/>
      </c>
      <c r="J213" s="97" t="str">
        <f>IFERROR(VLOOKUP($B213,'1.Data Part I'!$V$14:$AH$115,9,0),"")</f>
        <v/>
      </c>
      <c r="K213" s="100" t="str">
        <f>IFERROR(VLOOKUP($B213,'1.Data Part I'!$V$14:$AH$115,10,0),"")</f>
        <v/>
      </c>
      <c r="L213" s="100" t="str">
        <f>IFERROR(VLOOKUP($B213,'1.Data Part I'!$V$14:$AH$115,11,0),"")</f>
        <v/>
      </c>
      <c r="M213" s="97" t="str">
        <f>IFERROR(VLOOKUP($B213,'1.Data Part I'!$V$14:$AH$115,12,0),"")</f>
        <v/>
      </c>
      <c r="N213" s="128" t="str">
        <f>IFERROR(VLOOKUP($B213,'1.Data Part I'!$V$14:$AH$115,13,0),"")</f>
        <v/>
      </c>
      <c r="O213" s="95"/>
      <c r="P213" s="80"/>
      <c r="Q213" s="101" t="str">
        <f t="shared" si="3"/>
        <v/>
      </c>
    </row>
    <row r="214" spans="2:17" x14ac:dyDescent="0.25">
      <c r="B214" s="98"/>
      <c r="C214" s="97" t="str">
        <f>IFERROR(VLOOKUP($B214,'1.Data Part I'!$V$14:$AH$115,2,0),"")</f>
        <v/>
      </c>
      <c r="D214" s="97" t="str">
        <f>IFERROR(VLOOKUP($B214,'1.Data Part I'!$V$14:$AH$115,3,0),"")</f>
        <v/>
      </c>
      <c r="E214" s="97" t="str">
        <f>IFERROR(VLOOKUP($B214,'1.Data Part I'!$V$14:$AH$115,4,0),"")</f>
        <v/>
      </c>
      <c r="F214" s="97" t="str">
        <f>IFERROR(VLOOKUP($B214,'1.Data Part I'!$V$14:$AH$115,5,0),"")</f>
        <v/>
      </c>
      <c r="G214" s="121" t="str">
        <f>IFERROR(VLOOKUP($B214,'1.Data Part I'!$V$14:$AH$115,6,0),"")</f>
        <v/>
      </c>
      <c r="H214" s="97" t="str">
        <f>IFERROR(VLOOKUP($B214,'1.Data Part I'!$V$14:$AH$115,7,0),"")</f>
        <v/>
      </c>
      <c r="I214" s="122" t="str">
        <f>IFERROR(VLOOKUP($B214,'1.Data Part I'!$V$14:$AH$115,8,0),"")</f>
        <v/>
      </c>
      <c r="J214" s="97" t="str">
        <f>IFERROR(VLOOKUP($B214,'1.Data Part I'!$V$14:$AH$115,9,0),"")</f>
        <v/>
      </c>
      <c r="K214" s="100" t="str">
        <f>IFERROR(VLOOKUP($B214,'1.Data Part I'!$V$14:$AH$115,10,0),"")</f>
        <v/>
      </c>
      <c r="L214" s="100" t="str">
        <f>IFERROR(VLOOKUP($B214,'1.Data Part I'!$V$14:$AH$115,11,0),"")</f>
        <v/>
      </c>
      <c r="M214" s="97" t="str">
        <f>IFERROR(VLOOKUP($B214,'1.Data Part I'!$V$14:$AH$115,12,0),"")</f>
        <v/>
      </c>
      <c r="N214" s="128" t="str">
        <f>IFERROR(VLOOKUP($B214,'1.Data Part I'!$V$14:$AH$115,13,0),"")</f>
        <v/>
      </c>
      <c r="O214" s="95"/>
      <c r="P214" s="80"/>
      <c r="Q214" s="101" t="str">
        <f t="shared" si="3"/>
        <v/>
      </c>
    </row>
    <row r="215" spans="2:17" x14ac:dyDescent="0.25">
      <c r="B215" s="98"/>
      <c r="C215" s="97" t="str">
        <f>IFERROR(VLOOKUP($B215,'1.Data Part I'!$V$14:$AH$115,2,0),"")</f>
        <v/>
      </c>
      <c r="D215" s="97" t="str">
        <f>IFERROR(VLOOKUP($B215,'1.Data Part I'!$V$14:$AH$115,3,0),"")</f>
        <v/>
      </c>
      <c r="E215" s="97" t="str">
        <f>IFERROR(VLOOKUP($B215,'1.Data Part I'!$V$14:$AH$115,4,0),"")</f>
        <v/>
      </c>
      <c r="F215" s="97" t="str">
        <f>IFERROR(VLOOKUP($B215,'1.Data Part I'!$V$14:$AH$115,5,0),"")</f>
        <v/>
      </c>
      <c r="G215" s="121" t="str">
        <f>IFERROR(VLOOKUP($B215,'1.Data Part I'!$V$14:$AH$115,6,0),"")</f>
        <v/>
      </c>
      <c r="H215" s="97" t="str">
        <f>IFERROR(VLOOKUP($B215,'1.Data Part I'!$V$14:$AH$115,7,0),"")</f>
        <v/>
      </c>
      <c r="I215" s="122" t="str">
        <f>IFERROR(VLOOKUP($B215,'1.Data Part I'!$V$14:$AH$115,8,0),"")</f>
        <v/>
      </c>
      <c r="J215" s="97" t="str">
        <f>IFERROR(VLOOKUP($B215,'1.Data Part I'!$V$14:$AH$115,9,0),"")</f>
        <v/>
      </c>
      <c r="K215" s="100" t="str">
        <f>IFERROR(VLOOKUP($B215,'1.Data Part I'!$V$14:$AH$115,10,0),"")</f>
        <v/>
      </c>
      <c r="L215" s="100" t="str">
        <f>IFERROR(VLOOKUP($B215,'1.Data Part I'!$V$14:$AH$115,11,0),"")</f>
        <v/>
      </c>
      <c r="M215" s="97" t="str">
        <f>IFERROR(VLOOKUP($B215,'1.Data Part I'!$V$14:$AH$115,12,0),"")</f>
        <v/>
      </c>
      <c r="N215" s="128" t="str">
        <f>IFERROR(VLOOKUP($B215,'1.Data Part I'!$V$14:$AH$115,13,0),"")</f>
        <v/>
      </c>
      <c r="O215" s="95"/>
      <c r="P215" s="80"/>
      <c r="Q215" s="101" t="str">
        <f t="shared" si="3"/>
        <v/>
      </c>
    </row>
    <row r="216" spans="2:17" x14ac:dyDescent="0.25">
      <c r="B216" s="98"/>
      <c r="C216" s="97" t="str">
        <f>IFERROR(VLOOKUP($B216,'1.Data Part I'!$V$14:$AH$115,2,0),"")</f>
        <v/>
      </c>
      <c r="D216" s="97" t="str">
        <f>IFERROR(VLOOKUP($B216,'1.Data Part I'!$V$14:$AH$115,3,0),"")</f>
        <v/>
      </c>
      <c r="E216" s="97" t="str">
        <f>IFERROR(VLOOKUP($B216,'1.Data Part I'!$V$14:$AH$115,4,0),"")</f>
        <v/>
      </c>
      <c r="F216" s="97" t="str">
        <f>IFERROR(VLOOKUP($B216,'1.Data Part I'!$V$14:$AH$115,5,0),"")</f>
        <v/>
      </c>
      <c r="G216" s="121" t="str">
        <f>IFERROR(VLOOKUP($B216,'1.Data Part I'!$V$14:$AH$115,6,0),"")</f>
        <v/>
      </c>
      <c r="H216" s="97" t="str">
        <f>IFERROR(VLOOKUP($B216,'1.Data Part I'!$V$14:$AH$115,7,0),"")</f>
        <v/>
      </c>
      <c r="I216" s="122" t="str">
        <f>IFERROR(VLOOKUP($B216,'1.Data Part I'!$V$14:$AH$115,8,0),"")</f>
        <v/>
      </c>
      <c r="J216" s="97" t="str">
        <f>IFERROR(VLOOKUP($B216,'1.Data Part I'!$V$14:$AH$115,9,0),"")</f>
        <v/>
      </c>
      <c r="K216" s="100" t="str">
        <f>IFERROR(VLOOKUP($B216,'1.Data Part I'!$V$14:$AH$115,10,0),"")</f>
        <v/>
      </c>
      <c r="L216" s="100" t="str">
        <f>IFERROR(VLOOKUP($B216,'1.Data Part I'!$V$14:$AH$115,11,0),"")</f>
        <v/>
      </c>
      <c r="M216" s="97" t="str">
        <f>IFERROR(VLOOKUP($B216,'1.Data Part I'!$V$14:$AH$115,12,0),"")</f>
        <v/>
      </c>
      <c r="N216" s="128" t="str">
        <f>IFERROR(VLOOKUP($B216,'1.Data Part I'!$V$14:$AH$115,13,0),"")</f>
        <v/>
      </c>
      <c r="O216" s="95"/>
      <c r="P216" s="80"/>
      <c r="Q216" s="101" t="str">
        <f t="shared" si="3"/>
        <v/>
      </c>
    </row>
    <row r="217" spans="2:17" x14ac:dyDescent="0.25">
      <c r="B217" s="98"/>
      <c r="C217" s="97" t="str">
        <f>IFERROR(VLOOKUP($B217,'1.Data Part I'!$V$14:$AH$115,2,0),"")</f>
        <v/>
      </c>
      <c r="D217" s="97" t="str">
        <f>IFERROR(VLOOKUP($B217,'1.Data Part I'!$V$14:$AH$115,3,0),"")</f>
        <v/>
      </c>
      <c r="E217" s="97" t="str">
        <f>IFERROR(VLOOKUP($B217,'1.Data Part I'!$V$14:$AH$115,4,0),"")</f>
        <v/>
      </c>
      <c r="F217" s="97" t="str">
        <f>IFERROR(VLOOKUP($B217,'1.Data Part I'!$V$14:$AH$115,5,0),"")</f>
        <v/>
      </c>
      <c r="G217" s="121" t="str">
        <f>IFERROR(VLOOKUP($B217,'1.Data Part I'!$V$14:$AH$115,6,0),"")</f>
        <v/>
      </c>
      <c r="H217" s="97" t="str">
        <f>IFERROR(VLOOKUP($B217,'1.Data Part I'!$V$14:$AH$115,7,0),"")</f>
        <v/>
      </c>
      <c r="I217" s="122" t="str">
        <f>IFERROR(VLOOKUP($B217,'1.Data Part I'!$V$14:$AH$115,8,0),"")</f>
        <v/>
      </c>
      <c r="J217" s="97" t="str">
        <f>IFERROR(VLOOKUP($B217,'1.Data Part I'!$V$14:$AH$115,9,0),"")</f>
        <v/>
      </c>
      <c r="K217" s="100" t="str">
        <f>IFERROR(VLOOKUP($B217,'1.Data Part I'!$V$14:$AH$115,10,0),"")</f>
        <v/>
      </c>
      <c r="L217" s="100" t="str">
        <f>IFERROR(VLOOKUP($B217,'1.Data Part I'!$V$14:$AH$115,11,0),"")</f>
        <v/>
      </c>
      <c r="M217" s="97" t="str">
        <f>IFERROR(VLOOKUP($B217,'1.Data Part I'!$V$14:$AH$115,12,0),"")</f>
        <v/>
      </c>
      <c r="N217" s="128" t="str">
        <f>IFERROR(VLOOKUP($B217,'1.Data Part I'!$V$14:$AH$115,13,0),"")</f>
        <v/>
      </c>
      <c r="O217" s="95"/>
      <c r="P217" s="80"/>
      <c r="Q217" s="101" t="str">
        <f t="shared" si="3"/>
        <v/>
      </c>
    </row>
    <row r="218" spans="2:17" x14ac:dyDescent="0.25">
      <c r="B218" s="98"/>
      <c r="C218" s="97" t="str">
        <f>IFERROR(VLOOKUP($B218,'1.Data Part I'!$V$14:$AH$115,2,0),"")</f>
        <v/>
      </c>
      <c r="D218" s="97" t="str">
        <f>IFERROR(VLOOKUP($B218,'1.Data Part I'!$V$14:$AH$115,3,0),"")</f>
        <v/>
      </c>
      <c r="E218" s="97" t="str">
        <f>IFERROR(VLOOKUP($B218,'1.Data Part I'!$V$14:$AH$115,4,0),"")</f>
        <v/>
      </c>
      <c r="F218" s="97" t="str">
        <f>IFERROR(VLOOKUP($B218,'1.Data Part I'!$V$14:$AH$115,5,0),"")</f>
        <v/>
      </c>
      <c r="G218" s="121" t="str">
        <f>IFERROR(VLOOKUP($B218,'1.Data Part I'!$V$14:$AH$115,6,0),"")</f>
        <v/>
      </c>
      <c r="H218" s="97" t="str">
        <f>IFERROR(VLOOKUP($B218,'1.Data Part I'!$V$14:$AH$115,7,0),"")</f>
        <v/>
      </c>
      <c r="I218" s="122" t="str">
        <f>IFERROR(VLOOKUP($B218,'1.Data Part I'!$V$14:$AH$115,8,0),"")</f>
        <v/>
      </c>
      <c r="J218" s="97" t="str">
        <f>IFERROR(VLOOKUP($B218,'1.Data Part I'!$V$14:$AH$115,9,0),"")</f>
        <v/>
      </c>
      <c r="K218" s="100" t="str">
        <f>IFERROR(VLOOKUP($B218,'1.Data Part I'!$V$14:$AH$115,10,0),"")</f>
        <v/>
      </c>
      <c r="L218" s="100" t="str">
        <f>IFERROR(VLOOKUP($B218,'1.Data Part I'!$V$14:$AH$115,11,0),"")</f>
        <v/>
      </c>
      <c r="M218" s="97" t="str">
        <f>IFERROR(VLOOKUP($B218,'1.Data Part I'!$V$14:$AH$115,12,0),"")</f>
        <v/>
      </c>
      <c r="N218" s="128" t="str">
        <f>IFERROR(VLOOKUP($B218,'1.Data Part I'!$V$14:$AH$115,13,0),"")</f>
        <v/>
      </c>
      <c r="O218" s="95"/>
      <c r="P218" s="80"/>
      <c r="Q218" s="101" t="str">
        <f t="shared" si="3"/>
        <v/>
      </c>
    </row>
    <row r="219" spans="2:17" x14ac:dyDescent="0.25">
      <c r="B219" s="98"/>
      <c r="C219" s="97" t="str">
        <f>IFERROR(VLOOKUP($B219,'1.Data Part I'!$V$14:$AH$115,2,0),"")</f>
        <v/>
      </c>
      <c r="D219" s="97" t="str">
        <f>IFERROR(VLOOKUP($B219,'1.Data Part I'!$V$14:$AH$115,3,0),"")</f>
        <v/>
      </c>
      <c r="E219" s="97" t="str">
        <f>IFERROR(VLOOKUP($B219,'1.Data Part I'!$V$14:$AH$115,4,0),"")</f>
        <v/>
      </c>
      <c r="F219" s="97" t="str">
        <f>IFERROR(VLOOKUP($B219,'1.Data Part I'!$V$14:$AH$115,5,0),"")</f>
        <v/>
      </c>
      <c r="G219" s="121" t="str">
        <f>IFERROR(VLOOKUP($B219,'1.Data Part I'!$V$14:$AH$115,6,0),"")</f>
        <v/>
      </c>
      <c r="H219" s="97" t="str">
        <f>IFERROR(VLOOKUP($B219,'1.Data Part I'!$V$14:$AH$115,7,0),"")</f>
        <v/>
      </c>
      <c r="I219" s="122" t="str">
        <f>IFERROR(VLOOKUP($B219,'1.Data Part I'!$V$14:$AH$115,8,0),"")</f>
        <v/>
      </c>
      <c r="J219" s="97" t="str">
        <f>IFERROR(VLOOKUP($B219,'1.Data Part I'!$V$14:$AH$115,9,0),"")</f>
        <v/>
      </c>
      <c r="K219" s="100" t="str">
        <f>IFERROR(VLOOKUP($B219,'1.Data Part I'!$V$14:$AH$115,10,0),"")</f>
        <v/>
      </c>
      <c r="L219" s="100" t="str">
        <f>IFERROR(VLOOKUP($B219,'1.Data Part I'!$V$14:$AH$115,11,0),"")</f>
        <v/>
      </c>
      <c r="M219" s="97" t="str">
        <f>IFERROR(VLOOKUP($B219,'1.Data Part I'!$V$14:$AH$115,12,0),"")</f>
        <v/>
      </c>
      <c r="N219" s="128" t="str">
        <f>IFERROR(VLOOKUP($B219,'1.Data Part I'!$V$14:$AH$115,13,0),"")</f>
        <v/>
      </c>
      <c r="O219" s="95"/>
      <c r="P219" s="80"/>
      <c r="Q219" s="101" t="str">
        <f t="shared" si="3"/>
        <v/>
      </c>
    </row>
    <row r="220" spans="2:17" x14ac:dyDescent="0.25">
      <c r="B220" s="98"/>
      <c r="C220" s="97" t="str">
        <f>IFERROR(VLOOKUP($B220,'1.Data Part I'!$V$14:$AH$115,2,0),"")</f>
        <v/>
      </c>
      <c r="D220" s="97" t="str">
        <f>IFERROR(VLOOKUP($B220,'1.Data Part I'!$V$14:$AH$115,3,0),"")</f>
        <v/>
      </c>
      <c r="E220" s="97" t="str">
        <f>IFERROR(VLOOKUP($B220,'1.Data Part I'!$V$14:$AH$115,4,0),"")</f>
        <v/>
      </c>
      <c r="F220" s="97" t="str">
        <f>IFERROR(VLOOKUP($B220,'1.Data Part I'!$V$14:$AH$115,5,0),"")</f>
        <v/>
      </c>
      <c r="G220" s="121" t="str">
        <f>IFERROR(VLOOKUP($B220,'1.Data Part I'!$V$14:$AH$115,6,0),"")</f>
        <v/>
      </c>
      <c r="H220" s="97" t="str">
        <f>IFERROR(VLOOKUP($B220,'1.Data Part I'!$V$14:$AH$115,7,0),"")</f>
        <v/>
      </c>
      <c r="I220" s="122" t="str">
        <f>IFERROR(VLOOKUP($B220,'1.Data Part I'!$V$14:$AH$115,8,0),"")</f>
        <v/>
      </c>
      <c r="J220" s="97" t="str">
        <f>IFERROR(VLOOKUP($B220,'1.Data Part I'!$V$14:$AH$115,9,0),"")</f>
        <v/>
      </c>
      <c r="K220" s="100" t="str">
        <f>IFERROR(VLOOKUP($B220,'1.Data Part I'!$V$14:$AH$115,10,0),"")</f>
        <v/>
      </c>
      <c r="L220" s="100" t="str">
        <f>IFERROR(VLOOKUP($B220,'1.Data Part I'!$V$14:$AH$115,11,0),"")</f>
        <v/>
      </c>
      <c r="M220" s="97" t="str">
        <f>IFERROR(VLOOKUP($B220,'1.Data Part I'!$V$14:$AH$115,12,0),"")</f>
        <v/>
      </c>
      <c r="N220" s="128" t="str">
        <f>IFERROR(VLOOKUP($B220,'1.Data Part I'!$V$14:$AH$115,13,0),"")</f>
        <v/>
      </c>
      <c r="O220" s="95"/>
      <c r="P220" s="80"/>
      <c r="Q220" s="101" t="str">
        <f t="shared" si="3"/>
        <v/>
      </c>
    </row>
    <row r="221" spans="2:17" x14ac:dyDescent="0.25">
      <c r="B221" s="98"/>
      <c r="C221" s="97" t="str">
        <f>IFERROR(VLOOKUP($B221,'1.Data Part I'!$V$14:$AH$115,2,0),"")</f>
        <v/>
      </c>
      <c r="D221" s="97" t="str">
        <f>IFERROR(VLOOKUP($B221,'1.Data Part I'!$V$14:$AH$115,3,0),"")</f>
        <v/>
      </c>
      <c r="E221" s="97" t="str">
        <f>IFERROR(VLOOKUP($B221,'1.Data Part I'!$V$14:$AH$115,4,0),"")</f>
        <v/>
      </c>
      <c r="F221" s="97" t="str">
        <f>IFERROR(VLOOKUP($B221,'1.Data Part I'!$V$14:$AH$115,5,0),"")</f>
        <v/>
      </c>
      <c r="G221" s="121" t="str">
        <f>IFERROR(VLOOKUP($B221,'1.Data Part I'!$V$14:$AH$115,6,0),"")</f>
        <v/>
      </c>
      <c r="H221" s="97" t="str">
        <f>IFERROR(VLOOKUP($B221,'1.Data Part I'!$V$14:$AH$115,7,0),"")</f>
        <v/>
      </c>
      <c r="I221" s="122" t="str">
        <f>IFERROR(VLOOKUP($B221,'1.Data Part I'!$V$14:$AH$115,8,0),"")</f>
        <v/>
      </c>
      <c r="J221" s="97" t="str">
        <f>IFERROR(VLOOKUP($B221,'1.Data Part I'!$V$14:$AH$115,9,0),"")</f>
        <v/>
      </c>
      <c r="K221" s="100" t="str">
        <f>IFERROR(VLOOKUP($B221,'1.Data Part I'!$V$14:$AH$115,10,0),"")</f>
        <v/>
      </c>
      <c r="L221" s="100" t="str">
        <f>IFERROR(VLOOKUP($B221,'1.Data Part I'!$V$14:$AH$115,11,0),"")</f>
        <v/>
      </c>
      <c r="M221" s="97" t="str">
        <f>IFERROR(VLOOKUP($B221,'1.Data Part I'!$V$14:$AH$115,12,0),"")</f>
        <v/>
      </c>
      <c r="N221" s="128" t="str">
        <f>IFERROR(VLOOKUP($B221,'1.Data Part I'!$V$14:$AH$115,13,0),"")</f>
        <v/>
      </c>
      <c r="O221" s="95"/>
      <c r="P221" s="80"/>
      <c r="Q221" s="101" t="str">
        <f t="shared" ref="Q221" si="4">IFERROR(N221*P221,"")</f>
        <v/>
      </c>
    </row>
    <row r="222" spans="2:17" ht="16.5" thickBot="1" x14ac:dyDescent="0.3">
      <c r="B222" s="25" t="s">
        <v>105</v>
      </c>
      <c r="C222" s="20" t="s">
        <v>353</v>
      </c>
      <c r="D222" s="20" t="s">
        <v>353</v>
      </c>
      <c r="E222" s="20" t="s">
        <v>352</v>
      </c>
      <c r="F222" s="20" t="s">
        <v>352</v>
      </c>
      <c r="G222" s="20" t="s">
        <v>352</v>
      </c>
      <c r="H222" s="20" t="s">
        <v>352</v>
      </c>
      <c r="I222" s="20" t="s">
        <v>352</v>
      </c>
      <c r="J222" s="20" t="s">
        <v>352</v>
      </c>
      <c r="K222" s="103">
        <f>SUM(K122:K221)</f>
        <v>0</v>
      </c>
      <c r="L222" s="20" t="s">
        <v>352</v>
      </c>
      <c r="M222" s="20" t="s">
        <v>352</v>
      </c>
      <c r="N222" s="129">
        <f>SUM(N122:N221)</f>
        <v>4000</v>
      </c>
      <c r="O222" s="20" t="s">
        <v>352</v>
      </c>
      <c r="P222" s="119">
        <f>SUM(P122:P221)</f>
        <v>1</v>
      </c>
      <c r="Q222" s="102">
        <f>SUM(Q122:Q221)</f>
        <v>4000</v>
      </c>
    </row>
    <row r="226" spans="2:19" x14ac:dyDescent="0.25">
      <c r="B226" s="55" t="s">
        <v>249</v>
      </c>
      <c r="H226"/>
      <c r="M226"/>
      <c r="P226"/>
    </row>
    <row r="227" spans="2:19" x14ac:dyDescent="0.25">
      <c r="B227" s="55" t="s">
        <v>377</v>
      </c>
      <c r="H227"/>
      <c r="M227"/>
      <c r="P227"/>
    </row>
    <row r="228" spans="2:19" ht="16.5" thickBot="1" x14ac:dyDescent="0.3">
      <c r="H228"/>
      <c r="M228"/>
      <c r="P228"/>
    </row>
    <row r="229" spans="2:19" s="85" customFormat="1" ht="31.5" x14ac:dyDescent="0.25">
      <c r="B229" s="86" t="s">
        <v>154</v>
      </c>
      <c r="C229" s="87" t="s">
        <v>83</v>
      </c>
      <c r="D229" s="87" t="s">
        <v>84</v>
      </c>
      <c r="E229" s="87" t="s">
        <v>152</v>
      </c>
      <c r="F229" s="87" t="s">
        <v>144</v>
      </c>
      <c r="G229" s="87" t="s">
        <v>153</v>
      </c>
      <c r="H229" s="87" t="s">
        <v>150</v>
      </c>
      <c r="I229" s="87" t="s">
        <v>149</v>
      </c>
      <c r="J229" s="87" t="s">
        <v>145</v>
      </c>
      <c r="K229" s="87" t="s">
        <v>177</v>
      </c>
      <c r="L229" s="87" t="s">
        <v>82</v>
      </c>
      <c r="M229" s="87" t="s">
        <v>255</v>
      </c>
      <c r="N229" s="137" t="s">
        <v>148</v>
      </c>
      <c r="O229" s="87" t="s">
        <v>319</v>
      </c>
      <c r="P229" s="88" t="s">
        <v>176</v>
      </c>
      <c r="Q229" s="91" t="s">
        <v>175</v>
      </c>
      <c r="S229" s="136" t="s">
        <v>379</v>
      </c>
    </row>
    <row r="230" spans="2:19" ht="16.5" thickBot="1" x14ac:dyDescent="0.3">
      <c r="B230" s="98" t="s">
        <v>369</v>
      </c>
      <c r="C230" s="97" t="str">
        <f>IFERROR(VLOOKUP($B230,'1.Data Part I'!$AJ$14:$AV$115,2,0),"")</f>
        <v>Test Other Expense</v>
      </c>
      <c r="D230" s="97" t="str">
        <f>IFERROR(VLOOKUP($B230,'1.Data Part I'!$AJ$14:$AV$115,3,0),"")</f>
        <v>Test</v>
      </c>
      <c r="E230" s="97" t="str">
        <f>IFERROR(VLOOKUP($B230,'1.Data Part I'!$AJ$14:$AV$115,4,0),"")</f>
        <v>Test12345</v>
      </c>
      <c r="F230" s="97" t="str">
        <f>IFERROR(VLOOKUP($B230,'1.Data Part I'!$AJ$14:$AV$115,5,0),"")</f>
        <v>LMK</v>
      </c>
      <c r="G230" s="122">
        <f>IFERROR(VLOOKUP($B230,'1.Data Part I'!$AJ$14:$AV$115,6,0),"")</f>
        <v>45659</v>
      </c>
      <c r="H230" s="97" t="str">
        <f>IFERROR(VLOOKUP($B230,'1.Data Part I'!$AJ$14:$AV$115,7,0),"")</f>
        <v>12345TestVendor</v>
      </c>
      <c r="I230" s="122">
        <f>IFERROR(VLOOKUP($B230,'1.Data Part I'!$AJ$14:$AV$115,8,0),"")</f>
        <v>45664</v>
      </c>
      <c r="J230" s="97" t="str">
        <f>IFERROR(VLOOKUP($B230,'1.Data Part I'!$AJ$14:$AV$115,9,0),"")</f>
        <v>No</v>
      </c>
      <c r="K230" s="100">
        <f>IFERROR(VLOOKUP($B230,'1.Data Part I'!$AJ$14:$AV$115,10,0),"")</f>
        <v>0</v>
      </c>
      <c r="L230" s="100">
        <f>IFERROR(VLOOKUP($B230,'1.Data Part I'!$AJ$14:$AV$115,11,0),"")</f>
        <v>1000</v>
      </c>
      <c r="M230" s="97">
        <f>IFERROR(VLOOKUP($B230,'1.Data Part I'!$AJ$14:$AV$115,12,0),"")</f>
        <v>2</v>
      </c>
      <c r="N230" s="128">
        <f>IFERROR(VLOOKUP($B230,'1.Data Part I'!$AJ$14:$AV$115,13,0),"")</f>
        <v>2000</v>
      </c>
      <c r="O230" s="95" t="s">
        <v>376</v>
      </c>
      <c r="P230" s="80">
        <v>1</v>
      </c>
      <c r="Q230" s="101">
        <f t="shared" ref="Q230:Q231" si="5">IFERROR(N230*P230,"")</f>
        <v>2000</v>
      </c>
      <c r="S230" s="124">
        <f>'1.Data Part I'!AV115-Q330</f>
        <v>0</v>
      </c>
    </row>
    <row r="231" spans="2:19" ht="17.25" thickTop="1" thickBot="1" x14ac:dyDescent="0.3">
      <c r="B231" s="98"/>
      <c r="C231" s="97" t="str">
        <f>IFERROR(VLOOKUP($B231,'1.Data Part I'!$AJ$14:$AV$115,2,0),"")</f>
        <v/>
      </c>
      <c r="D231" s="97" t="str">
        <f>IFERROR(VLOOKUP($B231,'1.Data Part I'!$AJ$14:$AV$115,3,0),"")</f>
        <v/>
      </c>
      <c r="E231" s="97" t="str">
        <f>IFERROR(VLOOKUP($B231,'1.Data Part I'!$AJ$14:$AV$115,4,0),"")</f>
        <v/>
      </c>
      <c r="F231" s="97" t="str">
        <f>IFERROR(VLOOKUP($B231,'1.Data Part I'!$AJ$14:$AV$115,5,0),"")</f>
        <v/>
      </c>
      <c r="G231" s="122" t="str">
        <f>IFERROR(VLOOKUP($B231,'1.Data Part I'!$AJ$14:$AV$115,6,0),"")</f>
        <v/>
      </c>
      <c r="H231" s="97" t="str">
        <f>IFERROR(VLOOKUP($B231,'1.Data Part I'!$AJ$14:$AV$115,7,0),"")</f>
        <v/>
      </c>
      <c r="I231" s="122" t="str">
        <f>IFERROR(VLOOKUP($B231,'1.Data Part I'!$AJ$14:$AV$115,8,0),"")</f>
        <v/>
      </c>
      <c r="J231" s="97" t="str">
        <f>IFERROR(VLOOKUP($B231,'1.Data Part I'!$AJ$14:$AV$115,9,0),"")</f>
        <v/>
      </c>
      <c r="K231" s="100" t="str">
        <f>IFERROR(VLOOKUP($B231,'1.Data Part I'!$AJ$14:$AV$115,10,0),"")</f>
        <v/>
      </c>
      <c r="L231" s="100" t="str">
        <f>IFERROR(VLOOKUP($B231,'1.Data Part I'!$AJ$14:$AV$115,11,0),"")</f>
        <v/>
      </c>
      <c r="M231" s="97" t="str">
        <f>IFERROR(VLOOKUP($B231,'1.Data Part I'!$AJ$14:$AV$115,12,0),"")</f>
        <v/>
      </c>
      <c r="N231" s="128" t="str">
        <f>IFERROR(VLOOKUP($B231,'1.Data Part I'!$AJ$14:$AV$115,13,0),"")</f>
        <v/>
      </c>
      <c r="O231" s="95"/>
      <c r="P231" s="80"/>
      <c r="Q231" s="101" t="str">
        <f t="shared" si="5"/>
        <v/>
      </c>
      <c r="S231" s="125" t="s">
        <v>347</v>
      </c>
    </row>
    <row r="232" spans="2:19" x14ac:dyDescent="0.25">
      <c r="B232" s="98"/>
      <c r="C232" s="97" t="str">
        <f>IFERROR(VLOOKUP($B232,'1.Data Part I'!$AJ$14:$AV$115,2,0),"")</f>
        <v/>
      </c>
      <c r="D232" s="97" t="str">
        <f>IFERROR(VLOOKUP($B232,'1.Data Part I'!$AJ$14:$AV$115,3,0),"")</f>
        <v/>
      </c>
      <c r="E232" s="97" t="str">
        <f>IFERROR(VLOOKUP($B232,'1.Data Part I'!$AJ$14:$AV$115,4,0),"")</f>
        <v/>
      </c>
      <c r="F232" s="97" t="str">
        <f>IFERROR(VLOOKUP($B232,'1.Data Part I'!$AJ$14:$AV$115,5,0),"")</f>
        <v/>
      </c>
      <c r="G232" s="122" t="str">
        <f>IFERROR(VLOOKUP($B232,'1.Data Part I'!$AJ$14:$AV$115,6,0),"")</f>
        <v/>
      </c>
      <c r="H232" s="97" t="str">
        <f>IFERROR(VLOOKUP($B232,'1.Data Part I'!$AJ$14:$AV$115,7,0),"")</f>
        <v/>
      </c>
      <c r="I232" s="122" t="str">
        <f>IFERROR(VLOOKUP($B232,'1.Data Part I'!$AJ$14:$AV$115,8,0),"")</f>
        <v/>
      </c>
      <c r="J232" s="97" t="str">
        <f>IFERROR(VLOOKUP($B232,'1.Data Part I'!$AJ$14:$AV$115,9,0),"")</f>
        <v/>
      </c>
      <c r="K232" s="100" t="str">
        <f>IFERROR(VLOOKUP($B232,'1.Data Part I'!$AJ$14:$AV$115,10,0),"")</f>
        <v/>
      </c>
      <c r="L232" s="100" t="str">
        <f>IFERROR(VLOOKUP($B232,'1.Data Part I'!$AJ$14:$AV$115,11,0),"")</f>
        <v/>
      </c>
      <c r="M232" s="97" t="str">
        <f>IFERROR(VLOOKUP($B232,'1.Data Part I'!$AJ$14:$AV$115,12,0),"")</f>
        <v/>
      </c>
      <c r="N232" s="128" t="str">
        <f>IFERROR(VLOOKUP($B232,'1.Data Part I'!$AJ$14:$AV$115,13,0),"")</f>
        <v/>
      </c>
      <c r="O232" s="95"/>
      <c r="P232" s="80"/>
      <c r="Q232" s="101" t="str">
        <f t="shared" ref="Q232:Q295" si="6">IFERROR(N232*P232,"")</f>
        <v/>
      </c>
    </row>
    <row r="233" spans="2:19" x14ac:dyDescent="0.25">
      <c r="B233" s="98"/>
      <c r="C233" s="97" t="str">
        <f>IFERROR(VLOOKUP($B233,'1.Data Part I'!$AJ$14:$AV$115,2,0),"")</f>
        <v/>
      </c>
      <c r="D233" s="97" t="str">
        <f>IFERROR(VLOOKUP($B233,'1.Data Part I'!$AJ$14:$AV$115,3,0),"")</f>
        <v/>
      </c>
      <c r="E233" s="97" t="str">
        <f>IFERROR(VLOOKUP($B233,'1.Data Part I'!$AJ$14:$AV$115,4,0),"")</f>
        <v/>
      </c>
      <c r="F233" s="97" t="str">
        <f>IFERROR(VLOOKUP($B233,'1.Data Part I'!$AJ$14:$AV$115,5,0),"")</f>
        <v/>
      </c>
      <c r="G233" s="122" t="str">
        <f>IFERROR(VLOOKUP($B233,'1.Data Part I'!$AJ$14:$AV$115,6,0),"")</f>
        <v/>
      </c>
      <c r="H233" s="97" t="str">
        <f>IFERROR(VLOOKUP($B233,'1.Data Part I'!$AJ$14:$AV$115,7,0),"")</f>
        <v/>
      </c>
      <c r="I233" s="122" t="str">
        <f>IFERROR(VLOOKUP($B233,'1.Data Part I'!$AJ$14:$AV$115,8,0),"")</f>
        <v/>
      </c>
      <c r="J233" s="97" t="str">
        <f>IFERROR(VLOOKUP($B233,'1.Data Part I'!$AJ$14:$AV$115,9,0),"")</f>
        <v/>
      </c>
      <c r="K233" s="100" t="str">
        <f>IFERROR(VLOOKUP($B233,'1.Data Part I'!$AJ$14:$AV$115,10,0),"")</f>
        <v/>
      </c>
      <c r="L233" s="100" t="str">
        <f>IFERROR(VLOOKUP($B233,'1.Data Part I'!$AJ$14:$AV$115,11,0),"")</f>
        <v/>
      </c>
      <c r="M233" s="97" t="str">
        <f>IFERROR(VLOOKUP($B233,'1.Data Part I'!$AJ$14:$AV$115,12,0),"")</f>
        <v/>
      </c>
      <c r="N233" s="128" t="str">
        <f>IFERROR(VLOOKUP($B233,'1.Data Part I'!$AJ$14:$AV$115,13,0),"")</f>
        <v/>
      </c>
      <c r="O233" s="95"/>
      <c r="P233" s="80"/>
      <c r="Q233" s="101" t="str">
        <f t="shared" si="6"/>
        <v/>
      </c>
    </row>
    <row r="234" spans="2:19" x14ac:dyDescent="0.25">
      <c r="B234" s="98"/>
      <c r="C234" s="97" t="str">
        <f>IFERROR(VLOOKUP($B234,'1.Data Part I'!$AJ$14:$AV$115,2,0),"")</f>
        <v/>
      </c>
      <c r="D234" s="97" t="str">
        <f>IFERROR(VLOOKUP($B234,'1.Data Part I'!$AJ$14:$AV$115,3,0),"")</f>
        <v/>
      </c>
      <c r="E234" s="97" t="str">
        <f>IFERROR(VLOOKUP($B234,'1.Data Part I'!$AJ$14:$AV$115,4,0),"")</f>
        <v/>
      </c>
      <c r="F234" s="97" t="str">
        <f>IFERROR(VLOOKUP($B234,'1.Data Part I'!$AJ$14:$AV$115,5,0),"")</f>
        <v/>
      </c>
      <c r="G234" s="122" t="str">
        <f>IFERROR(VLOOKUP($B234,'1.Data Part I'!$AJ$14:$AV$115,6,0),"")</f>
        <v/>
      </c>
      <c r="H234" s="97" t="str">
        <f>IFERROR(VLOOKUP($B234,'1.Data Part I'!$AJ$14:$AV$115,7,0),"")</f>
        <v/>
      </c>
      <c r="I234" s="122" t="str">
        <f>IFERROR(VLOOKUP($B234,'1.Data Part I'!$AJ$14:$AV$115,8,0),"")</f>
        <v/>
      </c>
      <c r="J234" s="97" t="str">
        <f>IFERROR(VLOOKUP($B234,'1.Data Part I'!$AJ$14:$AV$115,9,0),"")</f>
        <v/>
      </c>
      <c r="K234" s="100" t="str">
        <f>IFERROR(VLOOKUP($B234,'1.Data Part I'!$AJ$14:$AV$115,10,0),"")</f>
        <v/>
      </c>
      <c r="L234" s="100" t="str">
        <f>IFERROR(VLOOKUP($B234,'1.Data Part I'!$AJ$14:$AV$115,11,0),"")</f>
        <v/>
      </c>
      <c r="M234" s="97" t="str">
        <f>IFERROR(VLOOKUP($B234,'1.Data Part I'!$AJ$14:$AV$115,12,0),"")</f>
        <v/>
      </c>
      <c r="N234" s="128" t="str">
        <f>IFERROR(VLOOKUP($B234,'1.Data Part I'!$AJ$14:$AV$115,13,0),"")</f>
        <v/>
      </c>
      <c r="O234" s="95"/>
      <c r="P234" s="80"/>
      <c r="Q234" s="101" t="str">
        <f t="shared" si="6"/>
        <v/>
      </c>
    </row>
    <row r="235" spans="2:19" x14ac:dyDescent="0.25">
      <c r="B235" s="98"/>
      <c r="C235" s="97" t="str">
        <f>IFERROR(VLOOKUP($B235,'1.Data Part I'!$AJ$14:$AV$115,2,0),"")</f>
        <v/>
      </c>
      <c r="D235" s="97" t="str">
        <f>IFERROR(VLOOKUP($B235,'1.Data Part I'!$AJ$14:$AV$115,3,0),"")</f>
        <v/>
      </c>
      <c r="E235" s="97" t="str">
        <f>IFERROR(VLOOKUP($B235,'1.Data Part I'!$AJ$14:$AV$115,4,0),"")</f>
        <v/>
      </c>
      <c r="F235" s="97" t="str">
        <f>IFERROR(VLOOKUP($B235,'1.Data Part I'!$AJ$14:$AV$115,5,0),"")</f>
        <v/>
      </c>
      <c r="G235" s="122" t="str">
        <f>IFERROR(VLOOKUP($B235,'1.Data Part I'!$AJ$14:$AV$115,6,0),"")</f>
        <v/>
      </c>
      <c r="H235" s="97" t="str">
        <f>IFERROR(VLOOKUP($B235,'1.Data Part I'!$AJ$14:$AV$115,7,0),"")</f>
        <v/>
      </c>
      <c r="I235" s="122" t="str">
        <f>IFERROR(VLOOKUP($B235,'1.Data Part I'!$AJ$14:$AV$115,8,0),"")</f>
        <v/>
      </c>
      <c r="J235" s="97" t="str">
        <f>IFERROR(VLOOKUP($B235,'1.Data Part I'!$AJ$14:$AV$115,9,0),"")</f>
        <v/>
      </c>
      <c r="K235" s="100" t="str">
        <f>IFERROR(VLOOKUP($B235,'1.Data Part I'!$AJ$14:$AV$115,10,0),"")</f>
        <v/>
      </c>
      <c r="L235" s="100" t="str">
        <f>IFERROR(VLOOKUP($B235,'1.Data Part I'!$AJ$14:$AV$115,11,0),"")</f>
        <v/>
      </c>
      <c r="M235" s="97" t="str">
        <f>IFERROR(VLOOKUP($B235,'1.Data Part I'!$AJ$14:$AV$115,12,0),"")</f>
        <v/>
      </c>
      <c r="N235" s="128" t="str">
        <f>IFERROR(VLOOKUP($B235,'1.Data Part I'!$AJ$14:$AV$115,13,0),"")</f>
        <v/>
      </c>
      <c r="O235" s="95"/>
      <c r="P235" s="80"/>
      <c r="Q235" s="101" t="str">
        <f t="shared" si="6"/>
        <v/>
      </c>
    </row>
    <row r="236" spans="2:19" x14ac:dyDescent="0.25">
      <c r="B236" s="98"/>
      <c r="C236" s="97" t="str">
        <f>IFERROR(VLOOKUP($B236,'1.Data Part I'!$AJ$14:$AV$115,2,0),"")</f>
        <v/>
      </c>
      <c r="D236" s="97" t="str">
        <f>IFERROR(VLOOKUP($B236,'1.Data Part I'!$AJ$14:$AV$115,3,0),"")</f>
        <v/>
      </c>
      <c r="E236" s="97" t="str">
        <f>IFERROR(VLOOKUP($B236,'1.Data Part I'!$AJ$14:$AV$115,4,0),"")</f>
        <v/>
      </c>
      <c r="F236" s="97" t="str">
        <f>IFERROR(VLOOKUP($B236,'1.Data Part I'!$AJ$14:$AV$115,5,0),"")</f>
        <v/>
      </c>
      <c r="G236" s="122" t="str">
        <f>IFERROR(VLOOKUP($B236,'1.Data Part I'!$AJ$14:$AV$115,6,0),"")</f>
        <v/>
      </c>
      <c r="H236" s="97" t="str">
        <f>IFERROR(VLOOKUP($B236,'1.Data Part I'!$AJ$14:$AV$115,7,0),"")</f>
        <v/>
      </c>
      <c r="I236" s="122" t="str">
        <f>IFERROR(VLOOKUP($B236,'1.Data Part I'!$AJ$14:$AV$115,8,0),"")</f>
        <v/>
      </c>
      <c r="J236" s="97" t="str">
        <f>IFERROR(VLOOKUP($B236,'1.Data Part I'!$AJ$14:$AV$115,9,0),"")</f>
        <v/>
      </c>
      <c r="K236" s="100" t="str">
        <f>IFERROR(VLOOKUP($B236,'1.Data Part I'!$AJ$14:$AV$115,10,0),"")</f>
        <v/>
      </c>
      <c r="L236" s="100" t="str">
        <f>IFERROR(VLOOKUP($B236,'1.Data Part I'!$AJ$14:$AV$115,11,0),"")</f>
        <v/>
      </c>
      <c r="M236" s="97" t="str">
        <f>IFERROR(VLOOKUP($B236,'1.Data Part I'!$AJ$14:$AV$115,12,0),"")</f>
        <v/>
      </c>
      <c r="N236" s="128" t="str">
        <f>IFERROR(VLOOKUP($B236,'1.Data Part I'!$AJ$14:$AV$115,13,0),"")</f>
        <v/>
      </c>
      <c r="O236" s="95"/>
      <c r="P236" s="80"/>
      <c r="Q236" s="101" t="str">
        <f t="shared" si="6"/>
        <v/>
      </c>
    </row>
    <row r="237" spans="2:19" x14ac:dyDescent="0.25">
      <c r="B237" s="98"/>
      <c r="C237" s="97" t="str">
        <f>IFERROR(VLOOKUP($B237,'1.Data Part I'!$AJ$14:$AV$115,2,0),"")</f>
        <v/>
      </c>
      <c r="D237" s="97" t="str">
        <f>IFERROR(VLOOKUP($B237,'1.Data Part I'!$AJ$14:$AV$115,3,0),"")</f>
        <v/>
      </c>
      <c r="E237" s="97" t="str">
        <f>IFERROR(VLOOKUP($B237,'1.Data Part I'!$AJ$14:$AV$115,4,0),"")</f>
        <v/>
      </c>
      <c r="F237" s="97" t="str">
        <f>IFERROR(VLOOKUP($B237,'1.Data Part I'!$AJ$14:$AV$115,5,0),"")</f>
        <v/>
      </c>
      <c r="G237" s="122" t="str">
        <f>IFERROR(VLOOKUP($B237,'1.Data Part I'!$AJ$14:$AV$115,6,0),"")</f>
        <v/>
      </c>
      <c r="H237" s="97" t="str">
        <f>IFERROR(VLOOKUP($B237,'1.Data Part I'!$AJ$14:$AV$115,7,0),"")</f>
        <v/>
      </c>
      <c r="I237" s="122" t="str">
        <f>IFERROR(VLOOKUP($B237,'1.Data Part I'!$AJ$14:$AV$115,8,0),"")</f>
        <v/>
      </c>
      <c r="J237" s="97" t="str">
        <f>IFERROR(VLOOKUP($B237,'1.Data Part I'!$AJ$14:$AV$115,9,0),"")</f>
        <v/>
      </c>
      <c r="K237" s="100" t="str">
        <f>IFERROR(VLOOKUP($B237,'1.Data Part I'!$AJ$14:$AV$115,10,0),"")</f>
        <v/>
      </c>
      <c r="L237" s="100" t="str">
        <f>IFERROR(VLOOKUP($B237,'1.Data Part I'!$AJ$14:$AV$115,11,0),"")</f>
        <v/>
      </c>
      <c r="M237" s="97" t="str">
        <f>IFERROR(VLOOKUP($B237,'1.Data Part I'!$AJ$14:$AV$115,12,0),"")</f>
        <v/>
      </c>
      <c r="N237" s="128" t="str">
        <f>IFERROR(VLOOKUP($B237,'1.Data Part I'!$AJ$14:$AV$115,13,0),"")</f>
        <v/>
      </c>
      <c r="O237" s="95"/>
      <c r="P237" s="80"/>
      <c r="Q237" s="101" t="str">
        <f t="shared" si="6"/>
        <v/>
      </c>
    </row>
    <row r="238" spans="2:19" x14ac:dyDescent="0.25">
      <c r="B238" s="98"/>
      <c r="C238" s="97" t="str">
        <f>IFERROR(VLOOKUP($B238,'1.Data Part I'!$AJ$14:$AV$115,2,0),"")</f>
        <v/>
      </c>
      <c r="D238" s="97" t="str">
        <f>IFERROR(VLOOKUP($B238,'1.Data Part I'!$AJ$14:$AV$115,3,0),"")</f>
        <v/>
      </c>
      <c r="E238" s="97" t="str">
        <f>IFERROR(VLOOKUP($B238,'1.Data Part I'!$AJ$14:$AV$115,4,0),"")</f>
        <v/>
      </c>
      <c r="F238" s="97" t="str">
        <f>IFERROR(VLOOKUP($B238,'1.Data Part I'!$AJ$14:$AV$115,5,0),"")</f>
        <v/>
      </c>
      <c r="G238" s="122" t="str">
        <f>IFERROR(VLOOKUP($B238,'1.Data Part I'!$AJ$14:$AV$115,6,0),"")</f>
        <v/>
      </c>
      <c r="H238" s="97" t="str">
        <f>IFERROR(VLOOKUP($B238,'1.Data Part I'!$AJ$14:$AV$115,7,0),"")</f>
        <v/>
      </c>
      <c r="I238" s="122" t="str">
        <f>IFERROR(VLOOKUP($B238,'1.Data Part I'!$AJ$14:$AV$115,8,0),"")</f>
        <v/>
      </c>
      <c r="J238" s="97" t="str">
        <f>IFERROR(VLOOKUP($B238,'1.Data Part I'!$AJ$14:$AV$115,9,0),"")</f>
        <v/>
      </c>
      <c r="K238" s="100" t="str">
        <f>IFERROR(VLOOKUP($B238,'1.Data Part I'!$AJ$14:$AV$115,10,0),"")</f>
        <v/>
      </c>
      <c r="L238" s="100" t="str">
        <f>IFERROR(VLOOKUP($B238,'1.Data Part I'!$AJ$14:$AV$115,11,0),"")</f>
        <v/>
      </c>
      <c r="M238" s="97" t="str">
        <f>IFERROR(VLOOKUP($B238,'1.Data Part I'!$AJ$14:$AV$115,12,0),"")</f>
        <v/>
      </c>
      <c r="N238" s="128" t="str">
        <f>IFERROR(VLOOKUP($B238,'1.Data Part I'!$AJ$14:$AV$115,13,0),"")</f>
        <v/>
      </c>
      <c r="O238" s="95"/>
      <c r="P238" s="80"/>
      <c r="Q238" s="101" t="str">
        <f t="shared" si="6"/>
        <v/>
      </c>
    </row>
    <row r="239" spans="2:19" x14ac:dyDescent="0.25">
      <c r="B239" s="98"/>
      <c r="C239" s="97" t="str">
        <f>IFERROR(VLOOKUP($B239,'1.Data Part I'!$AJ$14:$AV$115,2,0),"")</f>
        <v/>
      </c>
      <c r="D239" s="97" t="str">
        <f>IFERROR(VLOOKUP($B239,'1.Data Part I'!$AJ$14:$AV$115,3,0),"")</f>
        <v/>
      </c>
      <c r="E239" s="97" t="str">
        <f>IFERROR(VLOOKUP($B239,'1.Data Part I'!$AJ$14:$AV$115,4,0),"")</f>
        <v/>
      </c>
      <c r="F239" s="97" t="str">
        <f>IFERROR(VLOOKUP($B239,'1.Data Part I'!$AJ$14:$AV$115,5,0),"")</f>
        <v/>
      </c>
      <c r="G239" s="122" t="str">
        <f>IFERROR(VLOOKUP($B239,'1.Data Part I'!$AJ$14:$AV$115,6,0),"")</f>
        <v/>
      </c>
      <c r="H239" s="97" t="str">
        <f>IFERROR(VLOOKUP($B239,'1.Data Part I'!$AJ$14:$AV$115,7,0),"")</f>
        <v/>
      </c>
      <c r="I239" s="122" t="str">
        <f>IFERROR(VLOOKUP($B239,'1.Data Part I'!$AJ$14:$AV$115,8,0),"")</f>
        <v/>
      </c>
      <c r="J239" s="97" t="str">
        <f>IFERROR(VLOOKUP($B239,'1.Data Part I'!$AJ$14:$AV$115,9,0),"")</f>
        <v/>
      </c>
      <c r="K239" s="100" t="str">
        <f>IFERROR(VLOOKUP($B239,'1.Data Part I'!$AJ$14:$AV$115,10,0),"")</f>
        <v/>
      </c>
      <c r="L239" s="100" t="str">
        <f>IFERROR(VLOOKUP($B239,'1.Data Part I'!$AJ$14:$AV$115,11,0),"")</f>
        <v/>
      </c>
      <c r="M239" s="97" t="str">
        <f>IFERROR(VLOOKUP($B239,'1.Data Part I'!$AJ$14:$AV$115,12,0),"")</f>
        <v/>
      </c>
      <c r="N239" s="128" t="str">
        <f>IFERROR(VLOOKUP($B239,'1.Data Part I'!$AJ$14:$AV$115,13,0),"")</f>
        <v/>
      </c>
      <c r="O239" s="95"/>
      <c r="P239" s="80"/>
      <c r="Q239" s="101" t="str">
        <f t="shared" si="6"/>
        <v/>
      </c>
    </row>
    <row r="240" spans="2:19" x14ac:dyDescent="0.25">
      <c r="B240" s="98"/>
      <c r="C240" s="97" t="str">
        <f>IFERROR(VLOOKUP($B240,'1.Data Part I'!$AJ$14:$AV$115,2,0),"")</f>
        <v/>
      </c>
      <c r="D240" s="97" t="str">
        <f>IFERROR(VLOOKUP($B240,'1.Data Part I'!$AJ$14:$AV$115,3,0),"")</f>
        <v/>
      </c>
      <c r="E240" s="97" t="str">
        <f>IFERROR(VLOOKUP($B240,'1.Data Part I'!$AJ$14:$AV$115,4,0),"")</f>
        <v/>
      </c>
      <c r="F240" s="97" t="str">
        <f>IFERROR(VLOOKUP($B240,'1.Data Part I'!$AJ$14:$AV$115,5,0),"")</f>
        <v/>
      </c>
      <c r="G240" s="122" t="str">
        <f>IFERROR(VLOOKUP($B240,'1.Data Part I'!$AJ$14:$AV$115,6,0),"")</f>
        <v/>
      </c>
      <c r="H240" s="97" t="str">
        <f>IFERROR(VLOOKUP($B240,'1.Data Part I'!$AJ$14:$AV$115,7,0),"")</f>
        <v/>
      </c>
      <c r="I240" s="122" t="str">
        <f>IFERROR(VLOOKUP($B240,'1.Data Part I'!$AJ$14:$AV$115,8,0),"")</f>
        <v/>
      </c>
      <c r="J240" s="97" t="str">
        <f>IFERROR(VLOOKUP($B240,'1.Data Part I'!$AJ$14:$AV$115,9,0),"")</f>
        <v/>
      </c>
      <c r="K240" s="100" t="str">
        <f>IFERROR(VLOOKUP($B240,'1.Data Part I'!$AJ$14:$AV$115,10,0),"")</f>
        <v/>
      </c>
      <c r="L240" s="100" t="str">
        <f>IFERROR(VLOOKUP($B240,'1.Data Part I'!$AJ$14:$AV$115,11,0),"")</f>
        <v/>
      </c>
      <c r="M240" s="97" t="str">
        <f>IFERROR(VLOOKUP($B240,'1.Data Part I'!$AJ$14:$AV$115,12,0),"")</f>
        <v/>
      </c>
      <c r="N240" s="128" t="str">
        <f>IFERROR(VLOOKUP($B240,'1.Data Part I'!$AJ$14:$AV$115,13,0),"")</f>
        <v/>
      </c>
      <c r="O240" s="95"/>
      <c r="P240" s="80"/>
      <c r="Q240" s="101" t="str">
        <f t="shared" si="6"/>
        <v/>
      </c>
    </row>
    <row r="241" spans="2:17" x14ac:dyDescent="0.25">
      <c r="B241" s="98"/>
      <c r="C241" s="97" t="str">
        <f>IFERROR(VLOOKUP($B241,'1.Data Part I'!$AJ$14:$AV$115,2,0),"")</f>
        <v/>
      </c>
      <c r="D241" s="97" t="str">
        <f>IFERROR(VLOOKUP($B241,'1.Data Part I'!$AJ$14:$AV$115,3,0),"")</f>
        <v/>
      </c>
      <c r="E241" s="97" t="str">
        <f>IFERROR(VLOOKUP($B241,'1.Data Part I'!$AJ$14:$AV$115,4,0),"")</f>
        <v/>
      </c>
      <c r="F241" s="97" t="str">
        <f>IFERROR(VLOOKUP($B241,'1.Data Part I'!$AJ$14:$AV$115,5,0),"")</f>
        <v/>
      </c>
      <c r="G241" s="122" t="str">
        <f>IFERROR(VLOOKUP($B241,'1.Data Part I'!$AJ$14:$AV$115,6,0),"")</f>
        <v/>
      </c>
      <c r="H241" s="97" t="str">
        <f>IFERROR(VLOOKUP($B241,'1.Data Part I'!$AJ$14:$AV$115,7,0),"")</f>
        <v/>
      </c>
      <c r="I241" s="122" t="str">
        <f>IFERROR(VLOOKUP($B241,'1.Data Part I'!$AJ$14:$AV$115,8,0),"")</f>
        <v/>
      </c>
      <c r="J241" s="97" t="str">
        <f>IFERROR(VLOOKUP($B241,'1.Data Part I'!$AJ$14:$AV$115,9,0),"")</f>
        <v/>
      </c>
      <c r="K241" s="100" t="str">
        <f>IFERROR(VLOOKUP($B241,'1.Data Part I'!$AJ$14:$AV$115,10,0),"")</f>
        <v/>
      </c>
      <c r="L241" s="100" t="str">
        <f>IFERROR(VLOOKUP($B241,'1.Data Part I'!$AJ$14:$AV$115,11,0),"")</f>
        <v/>
      </c>
      <c r="M241" s="97" t="str">
        <f>IFERROR(VLOOKUP($B241,'1.Data Part I'!$AJ$14:$AV$115,12,0),"")</f>
        <v/>
      </c>
      <c r="N241" s="128" t="str">
        <f>IFERROR(VLOOKUP($B241,'1.Data Part I'!$AJ$14:$AV$115,13,0),"")</f>
        <v/>
      </c>
      <c r="O241" s="95"/>
      <c r="P241" s="80"/>
      <c r="Q241" s="101" t="str">
        <f t="shared" si="6"/>
        <v/>
      </c>
    </row>
    <row r="242" spans="2:17" x14ac:dyDescent="0.25">
      <c r="B242" s="98"/>
      <c r="C242" s="97" t="str">
        <f>IFERROR(VLOOKUP($B242,'1.Data Part I'!$AJ$14:$AV$115,2,0),"")</f>
        <v/>
      </c>
      <c r="D242" s="97" t="str">
        <f>IFERROR(VLOOKUP($B242,'1.Data Part I'!$AJ$14:$AV$115,3,0),"")</f>
        <v/>
      </c>
      <c r="E242" s="97" t="str">
        <f>IFERROR(VLOOKUP($B242,'1.Data Part I'!$AJ$14:$AV$115,4,0),"")</f>
        <v/>
      </c>
      <c r="F242" s="97" t="str">
        <f>IFERROR(VLOOKUP($B242,'1.Data Part I'!$AJ$14:$AV$115,5,0),"")</f>
        <v/>
      </c>
      <c r="G242" s="122" t="str">
        <f>IFERROR(VLOOKUP($B242,'1.Data Part I'!$AJ$14:$AV$115,6,0),"")</f>
        <v/>
      </c>
      <c r="H242" s="97" t="str">
        <f>IFERROR(VLOOKUP($B242,'1.Data Part I'!$AJ$14:$AV$115,7,0),"")</f>
        <v/>
      </c>
      <c r="I242" s="122" t="str">
        <f>IFERROR(VLOOKUP($B242,'1.Data Part I'!$AJ$14:$AV$115,8,0),"")</f>
        <v/>
      </c>
      <c r="J242" s="97" t="str">
        <f>IFERROR(VLOOKUP($B242,'1.Data Part I'!$AJ$14:$AV$115,9,0),"")</f>
        <v/>
      </c>
      <c r="K242" s="100" t="str">
        <f>IFERROR(VLOOKUP($B242,'1.Data Part I'!$AJ$14:$AV$115,10,0),"")</f>
        <v/>
      </c>
      <c r="L242" s="100" t="str">
        <f>IFERROR(VLOOKUP($B242,'1.Data Part I'!$AJ$14:$AV$115,11,0),"")</f>
        <v/>
      </c>
      <c r="M242" s="97" t="str">
        <f>IFERROR(VLOOKUP($B242,'1.Data Part I'!$AJ$14:$AV$115,12,0),"")</f>
        <v/>
      </c>
      <c r="N242" s="128" t="str">
        <f>IFERROR(VLOOKUP($B242,'1.Data Part I'!$AJ$14:$AV$115,13,0),"")</f>
        <v/>
      </c>
      <c r="O242" s="95"/>
      <c r="P242" s="80"/>
      <c r="Q242" s="101" t="str">
        <f t="shared" si="6"/>
        <v/>
      </c>
    </row>
    <row r="243" spans="2:17" x14ac:dyDescent="0.25">
      <c r="B243" s="98"/>
      <c r="C243" s="97" t="str">
        <f>IFERROR(VLOOKUP($B243,'1.Data Part I'!$AJ$14:$AV$115,2,0),"")</f>
        <v/>
      </c>
      <c r="D243" s="97" t="str">
        <f>IFERROR(VLOOKUP($B243,'1.Data Part I'!$AJ$14:$AV$115,3,0),"")</f>
        <v/>
      </c>
      <c r="E243" s="97" t="str">
        <f>IFERROR(VLOOKUP($B243,'1.Data Part I'!$AJ$14:$AV$115,4,0),"")</f>
        <v/>
      </c>
      <c r="F243" s="97" t="str">
        <f>IFERROR(VLOOKUP($B243,'1.Data Part I'!$AJ$14:$AV$115,5,0),"")</f>
        <v/>
      </c>
      <c r="G243" s="122" t="str">
        <f>IFERROR(VLOOKUP($B243,'1.Data Part I'!$AJ$14:$AV$115,6,0),"")</f>
        <v/>
      </c>
      <c r="H243" s="97" t="str">
        <f>IFERROR(VLOOKUP($B243,'1.Data Part I'!$AJ$14:$AV$115,7,0),"")</f>
        <v/>
      </c>
      <c r="I243" s="122" t="str">
        <f>IFERROR(VLOOKUP($B243,'1.Data Part I'!$AJ$14:$AV$115,8,0),"")</f>
        <v/>
      </c>
      <c r="J243" s="97" t="str">
        <f>IFERROR(VLOOKUP($B243,'1.Data Part I'!$AJ$14:$AV$115,9,0),"")</f>
        <v/>
      </c>
      <c r="K243" s="100" t="str">
        <f>IFERROR(VLOOKUP($B243,'1.Data Part I'!$AJ$14:$AV$115,10,0),"")</f>
        <v/>
      </c>
      <c r="L243" s="100" t="str">
        <f>IFERROR(VLOOKUP($B243,'1.Data Part I'!$AJ$14:$AV$115,11,0),"")</f>
        <v/>
      </c>
      <c r="M243" s="97" t="str">
        <f>IFERROR(VLOOKUP($B243,'1.Data Part I'!$AJ$14:$AV$115,12,0),"")</f>
        <v/>
      </c>
      <c r="N243" s="128" t="str">
        <f>IFERROR(VLOOKUP($B243,'1.Data Part I'!$AJ$14:$AV$115,13,0),"")</f>
        <v/>
      </c>
      <c r="O243" s="95"/>
      <c r="P243" s="80"/>
      <c r="Q243" s="101" t="str">
        <f t="shared" si="6"/>
        <v/>
      </c>
    </row>
    <row r="244" spans="2:17" x14ac:dyDescent="0.25">
      <c r="B244" s="98"/>
      <c r="C244" s="97" t="str">
        <f>IFERROR(VLOOKUP($B244,'1.Data Part I'!$AJ$14:$AV$115,2,0),"")</f>
        <v/>
      </c>
      <c r="D244" s="97" t="str">
        <f>IFERROR(VLOOKUP($B244,'1.Data Part I'!$AJ$14:$AV$115,3,0),"")</f>
        <v/>
      </c>
      <c r="E244" s="97" t="str">
        <f>IFERROR(VLOOKUP($B244,'1.Data Part I'!$AJ$14:$AV$115,4,0),"")</f>
        <v/>
      </c>
      <c r="F244" s="97" t="str">
        <f>IFERROR(VLOOKUP($B244,'1.Data Part I'!$AJ$14:$AV$115,5,0),"")</f>
        <v/>
      </c>
      <c r="G244" s="122" t="str">
        <f>IFERROR(VLOOKUP($B244,'1.Data Part I'!$AJ$14:$AV$115,6,0),"")</f>
        <v/>
      </c>
      <c r="H244" s="97" t="str">
        <f>IFERROR(VLOOKUP($B244,'1.Data Part I'!$AJ$14:$AV$115,7,0),"")</f>
        <v/>
      </c>
      <c r="I244" s="122" t="str">
        <f>IFERROR(VLOOKUP($B244,'1.Data Part I'!$AJ$14:$AV$115,8,0),"")</f>
        <v/>
      </c>
      <c r="J244" s="97" t="str">
        <f>IFERROR(VLOOKUP($B244,'1.Data Part I'!$AJ$14:$AV$115,9,0),"")</f>
        <v/>
      </c>
      <c r="K244" s="100" t="str">
        <f>IFERROR(VLOOKUP($B244,'1.Data Part I'!$AJ$14:$AV$115,10,0),"")</f>
        <v/>
      </c>
      <c r="L244" s="100" t="str">
        <f>IFERROR(VLOOKUP($B244,'1.Data Part I'!$AJ$14:$AV$115,11,0),"")</f>
        <v/>
      </c>
      <c r="M244" s="97" t="str">
        <f>IFERROR(VLOOKUP($B244,'1.Data Part I'!$AJ$14:$AV$115,12,0),"")</f>
        <v/>
      </c>
      <c r="N244" s="128" t="str">
        <f>IFERROR(VLOOKUP($B244,'1.Data Part I'!$AJ$14:$AV$115,13,0),"")</f>
        <v/>
      </c>
      <c r="O244" s="95"/>
      <c r="P244" s="80"/>
      <c r="Q244" s="101" t="str">
        <f t="shared" si="6"/>
        <v/>
      </c>
    </row>
    <row r="245" spans="2:17" x14ac:dyDescent="0.25">
      <c r="B245" s="98"/>
      <c r="C245" s="97" t="str">
        <f>IFERROR(VLOOKUP($B245,'1.Data Part I'!$AJ$14:$AV$115,2,0),"")</f>
        <v/>
      </c>
      <c r="D245" s="97" t="str">
        <f>IFERROR(VLOOKUP($B245,'1.Data Part I'!$AJ$14:$AV$115,3,0),"")</f>
        <v/>
      </c>
      <c r="E245" s="97" t="str">
        <f>IFERROR(VLOOKUP($B245,'1.Data Part I'!$AJ$14:$AV$115,4,0),"")</f>
        <v/>
      </c>
      <c r="F245" s="97" t="str">
        <f>IFERROR(VLOOKUP($B245,'1.Data Part I'!$AJ$14:$AV$115,5,0),"")</f>
        <v/>
      </c>
      <c r="G245" s="122" t="str">
        <f>IFERROR(VLOOKUP($B245,'1.Data Part I'!$AJ$14:$AV$115,6,0),"")</f>
        <v/>
      </c>
      <c r="H245" s="97" t="str">
        <f>IFERROR(VLOOKUP($B245,'1.Data Part I'!$AJ$14:$AV$115,7,0),"")</f>
        <v/>
      </c>
      <c r="I245" s="122" t="str">
        <f>IFERROR(VLOOKUP($B245,'1.Data Part I'!$AJ$14:$AV$115,8,0),"")</f>
        <v/>
      </c>
      <c r="J245" s="97" t="str">
        <f>IFERROR(VLOOKUP($B245,'1.Data Part I'!$AJ$14:$AV$115,9,0),"")</f>
        <v/>
      </c>
      <c r="K245" s="100" t="str">
        <f>IFERROR(VLOOKUP($B245,'1.Data Part I'!$AJ$14:$AV$115,10,0),"")</f>
        <v/>
      </c>
      <c r="L245" s="100" t="str">
        <f>IFERROR(VLOOKUP($B245,'1.Data Part I'!$AJ$14:$AV$115,11,0),"")</f>
        <v/>
      </c>
      <c r="M245" s="97" t="str">
        <f>IFERROR(VLOOKUP($B245,'1.Data Part I'!$AJ$14:$AV$115,12,0),"")</f>
        <v/>
      </c>
      <c r="N245" s="128" t="str">
        <f>IFERROR(VLOOKUP($B245,'1.Data Part I'!$AJ$14:$AV$115,13,0),"")</f>
        <v/>
      </c>
      <c r="O245" s="95"/>
      <c r="P245" s="80"/>
      <c r="Q245" s="101" t="str">
        <f t="shared" si="6"/>
        <v/>
      </c>
    </row>
    <row r="246" spans="2:17" x14ac:dyDescent="0.25">
      <c r="B246" s="98"/>
      <c r="C246" s="97" t="str">
        <f>IFERROR(VLOOKUP($B246,'1.Data Part I'!$AJ$14:$AV$115,2,0),"")</f>
        <v/>
      </c>
      <c r="D246" s="97" t="str">
        <f>IFERROR(VLOOKUP($B246,'1.Data Part I'!$AJ$14:$AV$115,3,0),"")</f>
        <v/>
      </c>
      <c r="E246" s="97" t="str">
        <f>IFERROR(VLOOKUP($B246,'1.Data Part I'!$AJ$14:$AV$115,4,0),"")</f>
        <v/>
      </c>
      <c r="F246" s="97" t="str">
        <f>IFERROR(VLOOKUP($B246,'1.Data Part I'!$AJ$14:$AV$115,5,0),"")</f>
        <v/>
      </c>
      <c r="G246" s="122" t="str">
        <f>IFERROR(VLOOKUP($B246,'1.Data Part I'!$AJ$14:$AV$115,6,0),"")</f>
        <v/>
      </c>
      <c r="H246" s="97" t="str">
        <f>IFERROR(VLOOKUP($B246,'1.Data Part I'!$AJ$14:$AV$115,7,0),"")</f>
        <v/>
      </c>
      <c r="I246" s="122" t="str">
        <f>IFERROR(VLOOKUP($B246,'1.Data Part I'!$AJ$14:$AV$115,8,0),"")</f>
        <v/>
      </c>
      <c r="J246" s="97" t="str">
        <f>IFERROR(VLOOKUP($B246,'1.Data Part I'!$AJ$14:$AV$115,9,0),"")</f>
        <v/>
      </c>
      <c r="K246" s="100" t="str">
        <f>IFERROR(VLOOKUP($B246,'1.Data Part I'!$AJ$14:$AV$115,10,0),"")</f>
        <v/>
      </c>
      <c r="L246" s="100" t="str">
        <f>IFERROR(VLOOKUP($B246,'1.Data Part I'!$AJ$14:$AV$115,11,0),"")</f>
        <v/>
      </c>
      <c r="M246" s="97" t="str">
        <f>IFERROR(VLOOKUP($B246,'1.Data Part I'!$AJ$14:$AV$115,12,0),"")</f>
        <v/>
      </c>
      <c r="N246" s="128" t="str">
        <f>IFERROR(VLOOKUP($B246,'1.Data Part I'!$AJ$14:$AV$115,13,0),"")</f>
        <v/>
      </c>
      <c r="O246" s="95"/>
      <c r="P246" s="80"/>
      <c r="Q246" s="101" t="str">
        <f t="shared" si="6"/>
        <v/>
      </c>
    </row>
    <row r="247" spans="2:17" x14ac:dyDescent="0.25">
      <c r="B247" s="98"/>
      <c r="C247" s="97" t="str">
        <f>IFERROR(VLOOKUP($B247,'1.Data Part I'!$AJ$14:$AV$115,2,0),"")</f>
        <v/>
      </c>
      <c r="D247" s="97" t="str">
        <f>IFERROR(VLOOKUP($B247,'1.Data Part I'!$AJ$14:$AV$115,3,0),"")</f>
        <v/>
      </c>
      <c r="E247" s="97" t="str">
        <f>IFERROR(VLOOKUP($B247,'1.Data Part I'!$AJ$14:$AV$115,4,0),"")</f>
        <v/>
      </c>
      <c r="F247" s="97" t="str">
        <f>IFERROR(VLOOKUP($B247,'1.Data Part I'!$AJ$14:$AV$115,5,0),"")</f>
        <v/>
      </c>
      <c r="G247" s="122" t="str">
        <f>IFERROR(VLOOKUP($B247,'1.Data Part I'!$AJ$14:$AV$115,6,0),"")</f>
        <v/>
      </c>
      <c r="H247" s="97" t="str">
        <f>IFERROR(VLOOKUP($B247,'1.Data Part I'!$AJ$14:$AV$115,7,0),"")</f>
        <v/>
      </c>
      <c r="I247" s="122" t="str">
        <f>IFERROR(VLOOKUP($B247,'1.Data Part I'!$AJ$14:$AV$115,8,0),"")</f>
        <v/>
      </c>
      <c r="J247" s="97" t="str">
        <f>IFERROR(VLOOKUP($B247,'1.Data Part I'!$AJ$14:$AV$115,9,0),"")</f>
        <v/>
      </c>
      <c r="K247" s="100" t="str">
        <f>IFERROR(VLOOKUP($B247,'1.Data Part I'!$AJ$14:$AV$115,10,0),"")</f>
        <v/>
      </c>
      <c r="L247" s="100" t="str">
        <f>IFERROR(VLOOKUP($B247,'1.Data Part I'!$AJ$14:$AV$115,11,0),"")</f>
        <v/>
      </c>
      <c r="M247" s="97" t="str">
        <f>IFERROR(VLOOKUP($B247,'1.Data Part I'!$AJ$14:$AV$115,12,0),"")</f>
        <v/>
      </c>
      <c r="N247" s="128" t="str">
        <f>IFERROR(VLOOKUP($B247,'1.Data Part I'!$AJ$14:$AV$115,13,0),"")</f>
        <v/>
      </c>
      <c r="O247" s="95"/>
      <c r="P247" s="80"/>
      <c r="Q247" s="101" t="str">
        <f t="shared" si="6"/>
        <v/>
      </c>
    </row>
    <row r="248" spans="2:17" x14ac:dyDescent="0.25">
      <c r="B248" s="98"/>
      <c r="C248" s="97" t="str">
        <f>IFERROR(VLOOKUP($B248,'1.Data Part I'!$AJ$14:$AV$115,2,0),"")</f>
        <v/>
      </c>
      <c r="D248" s="97" t="str">
        <f>IFERROR(VLOOKUP($B248,'1.Data Part I'!$AJ$14:$AV$115,3,0),"")</f>
        <v/>
      </c>
      <c r="E248" s="97" t="str">
        <f>IFERROR(VLOOKUP($B248,'1.Data Part I'!$AJ$14:$AV$115,4,0),"")</f>
        <v/>
      </c>
      <c r="F248" s="97" t="str">
        <f>IFERROR(VLOOKUP($B248,'1.Data Part I'!$AJ$14:$AV$115,5,0),"")</f>
        <v/>
      </c>
      <c r="G248" s="122" t="str">
        <f>IFERROR(VLOOKUP($B248,'1.Data Part I'!$AJ$14:$AV$115,6,0),"")</f>
        <v/>
      </c>
      <c r="H248" s="97" t="str">
        <f>IFERROR(VLOOKUP($B248,'1.Data Part I'!$AJ$14:$AV$115,7,0),"")</f>
        <v/>
      </c>
      <c r="I248" s="122" t="str">
        <f>IFERROR(VLOOKUP($B248,'1.Data Part I'!$AJ$14:$AV$115,8,0),"")</f>
        <v/>
      </c>
      <c r="J248" s="97" t="str">
        <f>IFERROR(VLOOKUP($B248,'1.Data Part I'!$AJ$14:$AV$115,9,0),"")</f>
        <v/>
      </c>
      <c r="K248" s="100" t="str">
        <f>IFERROR(VLOOKUP($B248,'1.Data Part I'!$AJ$14:$AV$115,10,0),"")</f>
        <v/>
      </c>
      <c r="L248" s="100" t="str">
        <f>IFERROR(VLOOKUP($B248,'1.Data Part I'!$AJ$14:$AV$115,11,0),"")</f>
        <v/>
      </c>
      <c r="M248" s="97" t="str">
        <f>IFERROR(VLOOKUP($B248,'1.Data Part I'!$AJ$14:$AV$115,12,0),"")</f>
        <v/>
      </c>
      <c r="N248" s="128" t="str">
        <f>IFERROR(VLOOKUP($B248,'1.Data Part I'!$AJ$14:$AV$115,13,0),"")</f>
        <v/>
      </c>
      <c r="O248" s="95"/>
      <c r="P248" s="80"/>
      <c r="Q248" s="101" t="str">
        <f t="shared" si="6"/>
        <v/>
      </c>
    </row>
    <row r="249" spans="2:17" x14ac:dyDescent="0.25">
      <c r="B249" s="98"/>
      <c r="C249" s="97" t="str">
        <f>IFERROR(VLOOKUP($B249,'1.Data Part I'!$AJ$14:$AV$115,2,0),"")</f>
        <v/>
      </c>
      <c r="D249" s="97" t="str">
        <f>IFERROR(VLOOKUP($B249,'1.Data Part I'!$AJ$14:$AV$115,3,0),"")</f>
        <v/>
      </c>
      <c r="E249" s="97" t="str">
        <f>IFERROR(VLOOKUP($B249,'1.Data Part I'!$AJ$14:$AV$115,4,0),"")</f>
        <v/>
      </c>
      <c r="F249" s="97" t="str">
        <f>IFERROR(VLOOKUP($B249,'1.Data Part I'!$AJ$14:$AV$115,5,0),"")</f>
        <v/>
      </c>
      <c r="G249" s="122" t="str">
        <f>IFERROR(VLOOKUP($B249,'1.Data Part I'!$AJ$14:$AV$115,6,0),"")</f>
        <v/>
      </c>
      <c r="H249" s="97" t="str">
        <f>IFERROR(VLOOKUP($B249,'1.Data Part I'!$AJ$14:$AV$115,7,0),"")</f>
        <v/>
      </c>
      <c r="I249" s="122" t="str">
        <f>IFERROR(VLOOKUP($B249,'1.Data Part I'!$AJ$14:$AV$115,8,0),"")</f>
        <v/>
      </c>
      <c r="J249" s="97" t="str">
        <f>IFERROR(VLOOKUP($B249,'1.Data Part I'!$AJ$14:$AV$115,9,0),"")</f>
        <v/>
      </c>
      <c r="K249" s="100" t="str">
        <f>IFERROR(VLOOKUP($B249,'1.Data Part I'!$AJ$14:$AV$115,10,0),"")</f>
        <v/>
      </c>
      <c r="L249" s="100" t="str">
        <f>IFERROR(VLOOKUP($B249,'1.Data Part I'!$AJ$14:$AV$115,11,0),"")</f>
        <v/>
      </c>
      <c r="M249" s="97" t="str">
        <f>IFERROR(VLOOKUP($B249,'1.Data Part I'!$AJ$14:$AV$115,12,0),"")</f>
        <v/>
      </c>
      <c r="N249" s="128" t="str">
        <f>IFERROR(VLOOKUP($B249,'1.Data Part I'!$AJ$14:$AV$115,13,0),"")</f>
        <v/>
      </c>
      <c r="O249" s="95"/>
      <c r="P249" s="80"/>
      <c r="Q249" s="101" t="str">
        <f t="shared" si="6"/>
        <v/>
      </c>
    </row>
    <row r="250" spans="2:17" x14ac:dyDescent="0.25">
      <c r="B250" s="98"/>
      <c r="C250" s="97" t="str">
        <f>IFERROR(VLOOKUP($B250,'1.Data Part I'!$AJ$14:$AV$115,2,0),"")</f>
        <v/>
      </c>
      <c r="D250" s="97" t="str">
        <f>IFERROR(VLOOKUP($B250,'1.Data Part I'!$AJ$14:$AV$115,3,0),"")</f>
        <v/>
      </c>
      <c r="E250" s="97" t="str">
        <f>IFERROR(VLOOKUP($B250,'1.Data Part I'!$AJ$14:$AV$115,4,0),"")</f>
        <v/>
      </c>
      <c r="F250" s="97" t="str">
        <f>IFERROR(VLOOKUP($B250,'1.Data Part I'!$AJ$14:$AV$115,5,0),"")</f>
        <v/>
      </c>
      <c r="G250" s="122" t="str">
        <f>IFERROR(VLOOKUP($B250,'1.Data Part I'!$AJ$14:$AV$115,6,0),"")</f>
        <v/>
      </c>
      <c r="H250" s="97" t="str">
        <f>IFERROR(VLOOKUP($B250,'1.Data Part I'!$AJ$14:$AV$115,7,0),"")</f>
        <v/>
      </c>
      <c r="I250" s="122" t="str">
        <f>IFERROR(VLOOKUP($B250,'1.Data Part I'!$AJ$14:$AV$115,8,0),"")</f>
        <v/>
      </c>
      <c r="J250" s="97" t="str">
        <f>IFERROR(VLOOKUP($B250,'1.Data Part I'!$AJ$14:$AV$115,9,0),"")</f>
        <v/>
      </c>
      <c r="K250" s="100" t="str">
        <f>IFERROR(VLOOKUP($B250,'1.Data Part I'!$AJ$14:$AV$115,10,0),"")</f>
        <v/>
      </c>
      <c r="L250" s="100" t="str">
        <f>IFERROR(VLOOKUP($B250,'1.Data Part I'!$AJ$14:$AV$115,11,0),"")</f>
        <v/>
      </c>
      <c r="M250" s="97" t="str">
        <f>IFERROR(VLOOKUP($B250,'1.Data Part I'!$AJ$14:$AV$115,12,0),"")</f>
        <v/>
      </c>
      <c r="N250" s="128" t="str">
        <f>IFERROR(VLOOKUP($B250,'1.Data Part I'!$AJ$14:$AV$115,13,0),"")</f>
        <v/>
      </c>
      <c r="O250" s="95"/>
      <c r="P250" s="80"/>
      <c r="Q250" s="101" t="str">
        <f t="shared" si="6"/>
        <v/>
      </c>
    </row>
    <row r="251" spans="2:17" x14ac:dyDescent="0.25">
      <c r="B251" s="98"/>
      <c r="C251" s="97" t="str">
        <f>IFERROR(VLOOKUP($B251,'1.Data Part I'!$AJ$14:$AV$115,2,0),"")</f>
        <v/>
      </c>
      <c r="D251" s="97" t="str">
        <f>IFERROR(VLOOKUP($B251,'1.Data Part I'!$AJ$14:$AV$115,3,0),"")</f>
        <v/>
      </c>
      <c r="E251" s="97" t="str">
        <f>IFERROR(VLOOKUP($B251,'1.Data Part I'!$AJ$14:$AV$115,4,0),"")</f>
        <v/>
      </c>
      <c r="F251" s="97" t="str">
        <f>IFERROR(VLOOKUP($B251,'1.Data Part I'!$AJ$14:$AV$115,5,0),"")</f>
        <v/>
      </c>
      <c r="G251" s="122" t="str">
        <f>IFERROR(VLOOKUP($B251,'1.Data Part I'!$AJ$14:$AV$115,6,0),"")</f>
        <v/>
      </c>
      <c r="H251" s="97" t="str">
        <f>IFERROR(VLOOKUP($B251,'1.Data Part I'!$AJ$14:$AV$115,7,0),"")</f>
        <v/>
      </c>
      <c r="I251" s="122" t="str">
        <f>IFERROR(VLOOKUP($B251,'1.Data Part I'!$AJ$14:$AV$115,8,0),"")</f>
        <v/>
      </c>
      <c r="J251" s="97" t="str">
        <f>IFERROR(VLOOKUP($B251,'1.Data Part I'!$AJ$14:$AV$115,9,0),"")</f>
        <v/>
      </c>
      <c r="K251" s="100" t="str">
        <f>IFERROR(VLOOKUP($B251,'1.Data Part I'!$AJ$14:$AV$115,10,0),"")</f>
        <v/>
      </c>
      <c r="L251" s="100" t="str">
        <f>IFERROR(VLOOKUP($B251,'1.Data Part I'!$AJ$14:$AV$115,11,0),"")</f>
        <v/>
      </c>
      <c r="M251" s="97" t="str">
        <f>IFERROR(VLOOKUP($B251,'1.Data Part I'!$AJ$14:$AV$115,12,0),"")</f>
        <v/>
      </c>
      <c r="N251" s="128" t="str">
        <f>IFERROR(VLOOKUP($B251,'1.Data Part I'!$AJ$14:$AV$115,13,0),"")</f>
        <v/>
      </c>
      <c r="O251" s="95"/>
      <c r="P251" s="80"/>
      <c r="Q251" s="101" t="str">
        <f t="shared" si="6"/>
        <v/>
      </c>
    </row>
    <row r="252" spans="2:17" x14ac:dyDescent="0.25">
      <c r="B252" s="98"/>
      <c r="C252" s="97" t="str">
        <f>IFERROR(VLOOKUP($B252,'1.Data Part I'!$AJ$14:$AV$115,2,0),"")</f>
        <v/>
      </c>
      <c r="D252" s="97" t="str">
        <f>IFERROR(VLOOKUP($B252,'1.Data Part I'!$AJ$14:$AV$115,3,0),"")</f>
        <v/>
      </c>
      <c r="E252" s="97" t="str">
        <f>IFERROR(VLOOKUP($B252,'1.Data Part I'!$AJ$14:$AV$115,4,0),"")</f>
        <v/>
      </c>
      <c r="F252" s="97" t="str">
        <f>IFERROR(VLOOKUP($B252,'1.Data Part I'!$AJ$14:$AV$115,5,0),"")</f>
        <v/>
      </c>
      <c r="G252" s="122" t="str">
        <f>IFERROR(VLOOKUP($B252,'1.Data Part I'!$AJ$14:$AV$115,6,0),"")</f>
        <v/>
      </c>
      <c r="H252" s="97" t="str">
        <f>IFERROR(VLOOKUP($B252,'1.Data Part I'!$AJ$14:$AV$115,7,0),"")</f>
        <v/>
      </c>
      <c r="I252" s="122" t="str">
        <f>IFERROR(VLOOKUP($B252,'1.Data Part I'!$AJ$14:$AV$115,8,0),"")</f>
        <v/>
      </c>
      <c r="J252" s="97" t="str">
        <f>IFERROR(VLOOKUP($B252,'1.Data Part I'!$AJ$14:$AV$115,9,0),"")</f>
        <v/>
      </c>
      <c r="K252" s="100" t="str">
        <f>IFERROR(VLOOKUP($B252,'1.Data Part I'!$AJ$14:$AV$115,10,0),"")</f>
        <v/>
      </c>
      <c r="L252" s="100" t="str">
        <f>IFERROR(VLOOKUP($B252,'1.Data Part I'!$AJ$14:$AV$115,11,0),"")</f>
        <v/>
      </c>
      <c r="M252" s="97" t="str">
        <f>IFERROR(VLOOKUP($B252,'1.Data Part I'!$AJ$14:$AV$115,12,0),"")</f>
        <v/>
      </c>
      <c r="N252" s="128" t="str">
        <f>IFERROR(VLOOKUP($B252,'1.Data Part I'!$AJ$14:$AV$115,13,0),"")</f>
        <v/>
      </c>
      <c r="O252" s="95"/>
      <c r="P252" s="80"/>
      <c r="Q252" s="101" t="str">
        <f t="shared" si="6"/>
        <v/>
      </c>
    </row>
    <row r="253" spans="2:17" x14ac:dyDescent="0.25">
      <c r="B253" s="98"/>
      <c r="C253" s="97" t="str">
        <f>IFERROR(VLOOKUP($B253,'1.Data Part I'!$AJ$14:$AV$115,2,0),"")</f>
        <v/>
      </c>
      <c r="D253" s="97" t="str">
        <f>IFERROR(VLOOKUP($B253,'1.Data Part I'!$AJ$14:$AV$115,3,0),"")</f>
        <v/>
      </c>
      <c r="E253" s="97" t="str">
        <f>IFERROR(VLOOKUP($B253,'1.Data Part I'!$AJ$14:$AV$115,4,0),"")</f>
        <v/>
      </c>
      <c r="F253" s="97" t="str">
        <f>IFERROR(VLOOKUP($B253,'1.Data Part I'!$AJ$14:$AV$115,5,0),"")</f>
        <v/>
      </c>
      <c r="G253" s="122" t="str">
        <f>IFERROR(VLOOKUP($B253,'1.Data Part I'!$AJ$14:$AV$115,6,0),"")</f>
        <v/>
      </c>
      <c r="H253" s="97" t="str">
        <f>IFERROR(VLOOKUP($B253,'1.Data Part I'!$AJ$14:$AV$115,7,0),"")</f>
        <v/>
      </c>
      <c r="I253" s="122" t="str">
        <f>IFERROR(VLOOKUP($B253,'1.Data Part I'!$AJ$14:$AV$115,8,0),"")</f>
        <v/>
      </c>
      <c r="J253" s="97" t="str">
        <f>IFERROR(VLOOKUP($B253,'1.Data Part I'!$AJ$14:$AV$115,9,0),"")</f>
        <v/>
      </c>
      <c r="K253" s="100" t="str">
        <f>IFERROR(VLOOKUP($B253,'1.Data Part I'!$AJ$14:$AV$115,10,0),"")</f>
        <v/>
      </c>
      <c r="L253" s="100" t="str">
        <f>IFERROR(VLOOKUP($B253,'1.Data Part I'!$AJ$14:$AV$115,11,0),"")</f>
        <v/>
      </c>
      <c r="M253" s="97" t="str">
        <f>IFERROR(VLOOKUP($B253,'1.Data Part I'!$AJ$14:$AV$115,12,0),"")</f>
        <v/>
      </c>
      <c r="N253" s="128" t="str">
        <f>IFERROR(VLOOKUP($B253,'1.Data Part I'!$AJ$14:$AV$115,13,0),"")</f>
        <v/>
      </c>
      <c r="O253" s="95"/>
      <c r="P253" s="80"/>
      <c r="Q253" s="101" t="str">
        <f t="shared" si="6"/>
        <v/>
      </c>
    </row>
    <row r="254" spans="2:17" x14ac:dyDescent="0.25">
      <c r="B254" s="98"/>
      <c r="C254" s="97" t="str">
        <f>IFERROR(VLOOKUP($B254,'1.Data Part I'!$AJ$14:$AV$115,2,0),"")</f>
        <v/>
      </c>
      <c r="D254" s="97" t="str">
        <f>IFERROR(VLOOKUP($B254,'1.Data Part I'!$AJ$14:$AV$115,3,0),"")</f>
        <v/>
      </c>
      <c r="E254" s="97" t="str">
        <f>IFERROR(VLOOKUP($B254,'1.Data Part I'!$AJ$14:$AV$115,4,0),"")</f>
        <v/>
      </c>
      <c r="F254" s="97" t="str">
        <f>IFERROR(VLOOKUP($B254,'1.Data Part I'!$AJ$14:$AV$115,5,0),"")</f>
        <v/>
      </c>
      <c r="G254" s="122" t="str">
        <f>IFERROR(VLOOKUP($B254,'1.Data Part I'!$AJ$14:$AV$115,6,0),"")</f>
        <v/>
      </c>
      <c r="H254" s="97" t="str">
        <f>IFERROR(VLOOKUP($B254,'1.Data Part I'!$AJ$14:$AV$115,7,0),"")</f>
        <v/>
      </c>
      <c r="I254" s="122" t="str">
        <f>IFERROR(VLOOKUP($B254,'1.Data Part I'!$AJ$14:$AV$115,8,0),"")</f>
        <v/>
      </c>
      <c r="J254" s="97" t="str">
        <f>IFERROR(VLOOKUP($B254,'1.Data Part I'!$AJ$14:$AV$115,9,0),"")</f>
        <v/>
      </c>
      <c r="K254" s="100" t="str">
        <f>IFERROR(VLOOKUP($B254,'1.Data Part I'!$AJ$14:$AV$115,10,0),"")</f>
        <v/>
      </c>
      <c r="L254" s="100" t="str">
        <f>IFERROR(VLOOKUP($B254,'1.Data Part I'!$AJ$14:$AV$115,11,0),"")</f>
        <v/>
      </c>
      <c r="M254" s="97" t="str">
        <f>IFERROR(VLOOKUP($B254,'1.Data Part I'!$AJ$14:$AV$115,12,0),"")</f>
        <v/>
      </c>
      <c r="N254" s="128" t="str">
        <f>IFERROR(VLOOKUP($B254,'1.Data Part I'!$AJ$14:$AV$115,13,0),"")</f>
        <v/>
      </c>
      <c r="O254" s="95"/>
      <c r="P254" s="80"/>
      <c r="Q254" s="101" t="str">
        <f t="shared" si="6"/>
        <v/>
      </c>
    </row>
    <row r="255" spans="2:17" x14ac:dyDescent="0.25">
      <c r="B255" s="98"/>
      <c r="C255" s="97" t="str">
        <f>IFERROR(VLOOKUP($B255,'1.Data Part I'!$AJ$14:$AV$115,2,0),"")</f>
        <v/>
      </c>
      <c r="D255" s="97" t="str">
        <f>IFERROR(VLOOKUP($B255,'1.Data Part I'!$AJ$14:$AV$115,3,0),"")</f>
        <v/>
      </c>
      <c r="E255" s="97" t="str">
        <f>IFERROR(VLOOKUP($B255,'1.Data Part I'!$AJ$14:$AV$115,4,0),"")</f>
        <v/>
      </c>
      <c r="F255" s="97" t="str">
        <f>IFERROR(VLOOKUP($B255,'1.Data Part I'!$AJ$14:$AV$115,5,0),"")</f>
        <v/>
      </c>
      <c r="G255" s="122" t="str">
        <f>IFERROR(VLOOKUP($B255,'1.Data Part I'!$AJ$14:$AV$115,6,0),"")</f>
        <v/>
      </c>
      <c r="H255" s="97" t="str">
        <f>IFERROR(VLOOKUP($B255,'1.Data Part I'!$AJ$14:$AV$115,7,0),"")</f>
        <v/>
      </c>
      <c r="I255" s="122" t="str">
        <f>IFERROR(VLOOKUP($B255,'1.Data Part I'!$AJ$14:$AV$115,8,0),"")</f>
        <v/>
      </c>
      <c r="J255" s="97" t="str">
        <f>IFERROR(VLOOKUP($B255,'1.Data Part I'!$AJ$14:$AV$115,9,0),"")</f>
        <v/>
      </c>
      <c r="K255" s="100" t="str">
        <f>IFERROR(VLOOKUP($B255,'1.Data Part I'!$AJ$14:$AV$115,10,0),"")</f>
        <v/>
      </c>
      <c r="L255" s="100" t="str">
        <f>IFERROR(VLOOKUP($B255,'1.Data Part I'!$AJ$14:$AV$115,11,0),"")</f>
        <v/>
      </c>
      <c r="M255" s="97" t="str">
        <f>IFERROR(VLOOKUP($B255,'1.Data Part I'!$AJ$14:$AV$115,12,0),"")</f>
        <v/>
      </c>
      <c r="N255" s="128" t="str">
        <f>IFERROR(VLOOKUP($B255,'1.Data Part I'!$AJ$14:$AV$115,13,0),"")</f>
        <v/>
      </c>
      <c r="O255" s="95"/>
      <c r="P255" s="80"/>
      <c r="Q255" s="101" t="str">
        <f t="shared" si="6"/>
        <v/>
      </c>
    </row>
    <row r="256" spans="2:17" x14ac:dyDescent="0.25">
      <c r="B256" s="98"/>
      <c r="C256" s="97" t="str">
        <f>IFERROR(VLOOKUP($B256,'1.Data Part I'!$AJ$14:$AV$115,2,0),"")</f>
        <v/>
      </c>
      <c r="D256" s="97" t="str">
        <f>IFERROR(VLOOKUP($B256,'1.Data Part I'!$AJ$14:$AV$115,3,0),"")</f>
        <v/>
      </c>
      <c r="E256" s="97" t="str">
        <f>IFERROR(VLOOKUP($B256,'1.Data Part I'!$AJ$14:$AV$115,4,0),"")</f>
        <v/>
      </c>
      <c r="F256" s="97" t="str">
        <f>IFERROR(VLOOKUP($B256,'1.Data Part I'!$AJ$14:$AV$115,5,0),"")</f>
        <v/>
      </c>
      <c r="G256" s="122" t="str">
        <f>IFERROR(VLOOKUP($B256,'1.Data Part I'!$AJ$14:$AV$115,6,0),"")</f>
        <v/>
      </c>
      <c r="H256" s="97" t="str">
        <f>IFERROR(VLOOKUP($B256,'1.Data Part I'!$AJ$14:$AV$115,7,0),"")</f>
        <v/>
      </c>
      <c r="I256" s="122" t="str">
        <f>IFERROR(VLOOKUP($B256,'1.Data Part I'!$AJ$14:$AV$115,8,0),"")</f>
        <v/>
      </c>
      <c r="J256" s="97" t="str">
        <f>IFERROR(VLOOKUP($B256,'1.Data Part I'!$AJ$14:$AV$115,9,0),"")</f>
        <v/>
      </c>
      <c r="K256" s="100" t="str">
        <f>IFERROR(VLOOKUP($B256,'1.Data Part I'!$AJ$14:$AV$115,10,0),"")</f>
        <v/>
      </c>
      <c r="L256" s="100" t="str">
        <f>IFERROR(VLOOKUP($B256,'1.Data Part I'!$AJ$14:$AV$115,11,0),"")</f>
        <v/>
      </c>
      <c r="M256" s="97" t="str">
        <f>IFERROR(VLOOKUP($B256,'1.Data Part I'!$AJ$14:$AV$115,12,0),"")</f>
        <v/>
      </c>
      <c r="N256" s="128" t="str">
        <f>IFERROR(VLOOKUP($B256,'1.Data Part I'!$AJ$14:$AV$115,13,0),"")</f>
        <v/>
      </c>
      <c r="O256" s="95"/>
      <c r="P256" s="80"/>
      <c r="Q256" s="101" t="str">
        <f t="shared" si="6"/>
        <v/>
      </c>
    </row>
    <row r="257" spans="2:17" x14ac:dyDescent="0.25">
      <c r="B257" s="98"/>
      <c r="C257" s="97" t="str">
        <f>IFERROR(VLOOKUP($B257,'1.Data Part I'!$AJ$14:$AV$115,2,0),"")</f>
        <v/>
      </c>
      <c r="D257" s="97" t="str">
        <f>IFERROR(VLOOKUP($B257,'1.Data Part I'!$AJ$14:$AV$115,3,0),"")</f>
        <v/>
      </c>
      <c r="E257" s="97" t="str">
        <f>IFERROR(VLOOKUP($B257,'1.Data Part I'!$AJ$14:$AV$115,4,0),"")</f>
        <v/>
      </c>
      <c r="F257" s="97" t="str">
        <f>IFERROR(VLOOKUP($B257,'1.Data Part I'!$AJ$14:$AV$115,5,0),"")</f>
        <v/>
      </c>
      <c r="G257" s="122" t="str">
        <f>IFERROR(VLOOKUP($B257,'1.Data Part I'!$AJ$14:$AV$115,6,0),"")</f>
        <v/>
      </c>
      <c r="H257" s="97" t="str">
        <f>IFERROR(VLOOKUP($B257,'1.Data Part I'!$AJ$14:$AV$115,7,0),"")</f>
        <v/>
      </c>
      <c r="I257" s="122" t="str">
        <f>IFERROR(VLOOKUP($B257,'1.Data Part I'!$AJ$14:$AV$115,8,0),"")</f>
        <v/>
      </c>
      <c r="J257" s="97" t="str">
        <f>IFERROR(VLOOKUP($B257,'1.Data Part I'!$AJ$14:$AV$115,9,0),"")</f>
        <v/>
      </c>
      <c r="K257" s="100" t="str">
        <f>IFERROR(VLOOKUP($B257,'1.Data Part I'!$AJ$14:$AV$115,10,0),"")</f>
        <v/>
      </c>
      <c r="L257" s="100" t="str">
        <f>IFERROR(VLOOKUP($B257,'1.Data Part I'!$AJ$14:$AV$115,11,0),"")</f>
        <v/>
      </c>
      <c r="M257" s="97" t="str">
        <f>IFERROR(VLOOKUP($B257,'1.Data Part I'!$AJ$14:$AV$115,12,0),"")</f>
        <v/>
      </c>
      <c r="N257" s="128" t="str">
        <f>IFERROR(VLOOKUP($B257,'1.Data Part I'!$AJ$14:$AV$115,13,0),"")</f>
        <v/>
      </c>
      <c r="O257" s="95"/>
      <c r="P257" s="80"/>
      <c r="Q257" s="101" t="str">
        <f t="shared" si="6"/>
        <v/>
      </c>
    </row>
    <row r="258" spans="2:17" x14ac:dyDescent="0.25">
      <c r="B258" s="98"/>
      <c r="C258" s="97" t="str">
        <f>IFERROR(VLOOKUP($B258,'1.Data Part I'!$AJ$14:$AV$115,2,0),"")</f>
        <v/>
      </c>
      <c r="D258" s="97" t="str">
        <f>IFERROR(VLOOKUP($B258,'1.Data Part I'!$AJ$14:$AV$115,3,0),"")</f>
        <v/>
      </c>
      <c r="E258" s="97" t="str">
        <f>IFERROR(VLOOKUP($B258,'1.Data Part I'!$AJ$14:$AV$115,4,0),"")</f>
        <v/>
      </c>
      <c r="F258" s="97" t="str">
        <f>IFERROR(VLOOKUP($B258,'1.Data Part I'!$AJ$14:$AV$115,5,0),"")</f>
        <v/>
      </c>
      <c r="G258" s="122" t="str">
        <f>IFERROR(VLOOKUP($B258,'1.Data Part I'!$AJ$14:$AV$115,6,0),"")</f>
        <v/>
      </c>
      <c r="H258" s="97" t="str">
        <f>IFERROR(VLOOKUP($B258,'1.Data Part I'!$AJ$14:$AV$115,7,0),"")</f>
        <v/>
      </c>
      <c r="I258" s="122" t="str">
        <f>IFERROR(VLOOKUP($B258,'1.Data Part I'!$AJ$14:$AV$115,8,0),"")</f>
        <v/>
      </c>
      <c r="J258" s="97" t="str">
        <f>IFERROR(VLOOKUP($B258,'1.Data Part I'!$AJ$14:$AV$115,9,0),"")</f>
        <v/>
      </c>
      <c r="K258" s="100" t="str">
        <f>IFERROR(VLOOKUP($B258,'1.Data Part I'!$AJ$14:$AV$115,10,0),"")</f>
        <v/>
      </c>
      <c r="L258" s="100" t="str">
        <f>IFERROR(VLOOKUP($B258,'1.Data Part I'!$AJ$14:$AV$115,11,0),"")</f>
        <v/>
      </c>
      <c r="M258" s="97" t="str">
        <f>IFERROR(VLOOKUP($B258,'1.Data Part I'!$AJ$14:$AV$115,12,0),"")</f>
        <v/>
      </c>
      <c r="N258" s="128" t="str">
        <f>IFERROR(VLOOKUP($B258,'1.Data Part I'!$AJ$14:$AV$115,13,0),"")</f>
        <v/>
      </c>
      <c r="O258" s="95"/>
      <c r="P258" s="80"/>
      <c r="Q258" s="101" t="str">
        <f t="shared" si="6"/>
        <v/>
      </c>
    </row>
    <row r="259" spans="2:17" x14ac:dyDescent="0.25">
      <c r="B259" s="98"/>
      <c r="C259" s="97" t="str">
        <f>IFERROR(VLOOKUP($B259,'1.Data Part I'!$AJ$14:$AV$115,2,0),"")</f>
        <v/>
      </c>
      <c r="D259" s="97" t="str">
        <f>IFERROR(VLOOKUP($B259,'1.Data Part I'!$AJ$14:$AV$115,3,0),"")</f>
        <v/>
      </c>
      <c r="E259" s="97" t="str">
        <f>IFERROR(VLOOKUP($B259,'1.Data Part I'!$AJ$14:$AV$115,4,0),"")</f>
        <v/>
      </c>
      <c r="F259" s="97" t="str">
        <f>IFERROR(VLOOKUP($B259,'1.Data Part I'!$AJ$14:$AV$115,5,0),"")</f>
        <v/>
      </c>
      <c r="G259" s="122" t="str">
        <f>IFERROR(VLOOKUP($B259,'1.Data Part I'!$AJ$14:$AV$115,6,0),"")</f>
        <v/>
      </c>
      <c r="H259" s="97" t="str">
        <f>IFERROR(VLOOKUP($B259,'1.Data Part I'!$AJ$14:$AV$115,7,0),"")</f>
        <v/>
      </c>
      <c r="I259" s="122" t="str">
        <f>IFERROR(VLOOKUP($B259,'1.Data Part I'!$AJ$14:$AV$115,8,0),"")</f>
        <v/>
      </c>
      <c r="J259" s="97" t="str">
        <f>IFERROR(VLOOKUP($B259,'1.Data Part I'!$AJ$14:$AV$115,9,0),"")</f>
        <v/>
      </c>
      <c r="K259" s="100" t="str">
        <f>IFERROR(VLOOKUP($B259,'1.Data Part I'!$AJ$14:$AV$115,10,0),"")</f>
        <v/>
      </c>
      <c r="L259" s="100" t="str">
        <f>IFERROR(VLOOKUP($B259,'1.Data Part I'!$AJ$14:$AV$115,11,0),"")</f>
        <v/>
      </c>
      <c r="M259" s="97" t="str">
        <f>IFERROR(VLOOKUP($B259,'1.Data Part I'!$AJ$14:$AV$115,12,0),"")</f>
        <v/>
      </c>
      <c r="N259" s="128" t="str">
        <f>IFERROR(VLOOKUP($B259,'1.Data Part I'!$AJ$14:$AV$115,13,0),"")</f>
        <v/>
      </c>
      <c r="O259" s="95"/>
      <c r="P259" s="80"/>
      <c r="Q259" s="101" t="str">
        <f t="shared" si="6"/>
        <v/>
      </c>
    </row>
    <row r="260" spans="2:17" x14ac:dyDescent="0.25">
      <c r="B260" s="98"/>
      <c r="C260" s="97" t="str">
        <f>IFERROR(VLOOKUP($B260,'1.Data Part I'!$AJ$14:$AV$115,2,0),"")</f>
        <v/>
      </c>
      <c r="D260" s="97" t="str">
        <f>IFERROR(VLOOKUP($B260,'1.Data Part I'!$AJ$14:$AV$115,3,0),"")</f>
        <v/>
      </c>
      <c r="E260" s="97" t="str">
        <f>IFERROR(VLOOKUP($B260,'1.Data Part I'!$AJ$14:$AV$115,4,0),"")</f>
        <v/>
      </c>
      <c r="F260" s="97" t="str">
        <f>IFERROR(VLOOKUP($B260,'1.Data Part I'!$AJ$14:$AV$115,5,0),"")</f>
        <v/>
      </c>
      <c r="G260" s="122" t="str">
        <f>IFERROR(VLOOKUP($B260,'1.Data Part I'!$AJ$14:$AV$115,6,0),"")</f>
        <v/>
      </c>
      <c r="H260" s="97" t="str">
        <f>IFERROR(VLOOKUP($B260,'1.Data Part I'!$AJ$14:$AV$115,7,0),"")</f>
        <v/>
      </c>
      <c r="I260" s="122" t="str">
        <f>IFERROR(VLOOKUP($B260,'1.Data Part I'!$AJ$14:$AV$115,8,0),"")</f>
        <v/>
      </c>
      <c r="J260" s="97" t="str">
        <f>IFERROR(VLOOKUP($B260,'1.Data Part I'!$AJ$14:$AV$115,9,0),"")</f>
        <v/>
      </c>
      <c r="K260" s="100" t="str">
        <f>IFERROR(VLOOKUP($B260,'1.Data Part I'!$AJ$14:$AV$115,10,0),"")</f>
        <v/>
      </c>
      <c r="L260" s="100" t="str">
        <f>IFERROR(VLOOKUP($B260,'1.Data Part I'!$AJ$14:$AV$115,11,0),"")</f>
        <v/>
      </c>
      <c r="M260" s="97" t="str">
        <f>IFERROR(VLOOKUP($B260,'1.Data Part I'!$AJ$14:$AV$115,12,0),"")</f>
        <v/>
      </c>
      <c r="N260" s="128" t="str">
        <f>IFERROR(VLOOKUP($B260,'1.Data Part I'!$AJ$14:$AV$115,13,0),"")</f>
        <v/>
      </c>
      <c r="O260" s="95"/>
      <c r="P260" s="80"/>
      <c r="Q260" s="101" t="str">
        <f t="shared" si="6"/>
        <v/>
      </c>
    </row>
    <row r="261" spans="2:17" x14ac:dyDescent="0.25">
      <c r="B261" s="98"/>
      <c r="C261" s="97" t="str">
        <f>IFERROR(VLOOKUP($B261,'1.Data Part I'!$AJ$14:$AV$115,2,0),"")</f>
        <v/>
      </c>
      <c r="D261" s="97" t="str">
        <f>IFERROR(VLOOKUP($B261,'1.Data Part I'!$AJ$14:$AV$115,3,0),"")</f>
        <v/>
      </c>
      <c r="E261" s="97" t="str">
        <f>IFERROR(VLOOKUP($B261,'1.Data Part I'!$AJ$14:$AV$115,4,0),"")</f>
        <v/>
      </c>
      <c r="F261" s="97" t="str">
        <f>IFERROR(VLOOKUP($B261,'1.Data Part I'!$AJ$14:$AV$115,5,0),"")</f>
        <v/>
      </c>
      <c r="G261" s="122" t="str">
        <f>IFERROR(VLOOKUP($B261,'1.Data Part I'!$AJ$14:$AV$115,6,0),"")</f>
        <v/>
      </c>
      <c r="H261" s="97" t="str">
        <f>IFERROR(VLOOKUP($B261,'1.Data Part I'!$AJ$14:$AV$115,7,0),"")</f>
        <v/>
      </c>
      <c r="I261" s="122" t="str">
        <f>IFERROR(VLOOKUP($B261,'1.Data Part I'!$AJ$14:$AV$115,8,0),"")</f>
        <v/>
      </c>
      <c r="J261" s="97" t="str">
        <f>IFERROR(VLOOKUP($B261,'1.Data Part I'!$AJ$14:$AV$115,9,0),"")</f>
        <v/>
      </c>
      <c r="K261" s="100" t="str">
        <f>IFERROR(VLOOKUP($B261,'1.Data Part I'!$AJ$14:$AV$115,10,0),"")</f>
        <v/>
      </c>
      <c r="L261" s="100" t="str">
        <f>IFERROR(VLOOKUP($B261,'1.Data Part I'!$AJ$14:$AV$115,11,0),"")</f>
        <v/>
      </c>
      <c r="M261" s="97" t="str">
        <f>IFERROR(VLOOKUP($B261,'1.Data Part I'!$AJ$14:$AV$115,12,0),"")</f>
        <v/>
      </c>
      <c r="N261" s="128" t="str">
        <f>IFERROR(VLOOKUP($B261,'1.Data Part I'!$AJ$14:$AV$115,13,0),"")</f>
        <v/>
      </c>
      <c r="O261" s="95"/>
      <c r="P261" s="80"/>
      <c r="Q261" s="101" t="str">
        <f t="shared" si="6"/>
        <v/>
      </c>
    </row>
    <row r="262" spans="2:17" x14ac:dyDescent="0.25">
      <c r="B262" s="98"/>
      <c r="C262" s="97" t="str">
        <f>IFERROR(VLOOKUP($B262,'1.Data Part I'!$AJ$14:$AV$115,2,0),"")</f>
        <v/>
      </c>
      <c r="D262" s="97" t="str">
        <f>IFERROR(VLOOKUP($B262,'1.Data Part I'!$AJ$14:$AV$115,3,0),"")</f>
        <v/>
      </c>
      <c r="E262" s="97" t="str">
        <f>IFERROR(VLOOKUP($B262,'1.Data Part I'!$AJ$14:$AV$115,4,0),"")</f>
        <v/>
      </c>
      <c r="F262" s="97" t="str">
        <f>IFERROR(VLOOKUP($B262,'1.Data Part I'!$AJ$14:$AV$115,5,0),"")</f>
        <v/>
      </c>
      <c r="G262" s="122" t="str">
        <f>IFERROR(VLOOKUP($B262,'1.Data Part I'!$AJ$14:$AV$115,6,0),"")</f>
        <v/>
      </c>
      <c r="H262" s="97" t="str">
        <f>IFERROR(VLOOKUP($B262,'1.Data Part I'!$AJ$14:$AV$115,7,0),"")</f>
        <v/>
      </c>
      <c r="I262" s="122" t="str">
        <f>IFERROR(VLOOKUP($B262,'1.Data Part I'!$AJ$14:$AV$115,8,0),"")</f>
        <v/>
      </c>
      <c r="J262" s="97" t="str">
        <f>IFERROR(VLOOKUP($B262,'1.Data Part I'!$AJ$14:$AV$115,9,0),"")</f>
        <v/>
      </c>
      <c r="K262" s="100" t="str">
        <f>IFERROR(VLOOKUP($B262,'1.Data Part I'!$AJ$14:$AV$115,10,0),"")</f>
        <v/>
      </c>
      <c r="L262" s="100" t="str">
        <f>IFERROR(VLOOKUP($B262,'1.Data Part I'!$AJ$14:$AV$115,11,0),"")</f>
        <v/>
      </c>
      <c r="M262" s="97" t="str">
        <f>IFERROR(VLOOKUP($B262,'1.Data Part I'!$AJ$14:$AV$115,12,0),"")</f>
        <v/>
      </c>
      <c r="N262" s="128" t="str">
        <f>IFERROR(VLOOKUP($B262,'1.Data Part I'!$AJ$14:$AV$115,13,0),"")</f>
        <v/>
      </c>
      <c r="O262" s="95"/>
      <c r="P262" s="80"/>
      <c r="Q262" s="101" t="str">
        <f t="shared" si="6"/>
        <v/>
      </c>
    </row>
    <row r="263" spans="2:17" x14ac:dyDescent="0.25">
      <c r="B263" s="98"/>
      <c r="C263" s="97" t="str">
        <f>IFERROR(VLOOKUP($B263,'1.Data Part I'!$AJ$14:$AV$115,2,0),"")</f>
        <v/>
      </c>
      <c r="D263" s="97" t="str">
        <f>IFERROR(VLOOKUP($B263,'1.Data Part I'!$AJ$14:$AV$115,3,0),"")</f>
        <v/>
      </c>
      <c r="E263" s="97" t="str">
        <f>IFERROR(VLOOKUP($B263,'1.Data Part I'!$AJ$14:$AV$115,4,0),"")</f>
        <v/>
      </c>
      <c r="F263" s="97" t="str">
        <f>IFERROR(VLOOKUP($B263,'1.Data Part I'!$AJ$14:$AV$115,5,0),"")</f>
        <v/>
      </c>
      <c r="G263" s="122" t="str">
        <f>IFERROR(VLOOKUP($B263,'1.Data Part I'!$AJ$14:$AV$115,6,0),"")</f>
        <v/>
      </c>
      <c r="H263" s="97" t="str">
        <f>IFERROR(VLOOKUP($B263,'1.Data Part I'!$AJ$14:$AV$115,7,0),"")</f>
        <v/>
      </c>
      <c r="I263" s="122" t="str">
        <f>IFERROR(VLOOKUP($B263,'1.Data Part I'!$AJ$14:$AV$115,8,0),"")</f>
        <v/>
      </c>
      <c r="J263" s="97" t="str">
        <f>IFERROR(VLOOKUP($B263,'1.Data Part I'!$AJ$14:$AV$115,9,0),"")</f>
        <v/>
      </c>
      <c r="K263" s="100" t="str">
        <f>IFERROR(VLOOKUP($B263,'1.Data Part I'!$AJ$14:$AV$115,10,0),"")</f>
        <v/>
      </c>
      <c r="L263" s="100" t="str">
        <f>IFERROR(VLOOKUP($B263,'1.Data Part I'!$AJ$14:$AV$115,11,0),"")</f>
        <v/>
      </c>
      <c r="M263" s="97" t="str">
        <f>IFERROR(VLOOKUP($B263,'1.Data Part I'!$AJ$14:$AV$115,12,0),"")</f>
        <v/>
      </c>
      <c r="N263" s="128" t="str">
        <f>IFERROR(VLOOKUP($B263,'1.Data Part I'!$AJ$14:$AV$115,13,0),"")</f>
        <v/>
      </c>
      <c r="O263" s="95"/>
      <c r="P263" s="80"/>
      <c r="Q263" s="101" t="str">
        <f t="shared" si="6"/>
        <v/>
      </c>
    </row>
    <row r="264" spans="2:17" x14ac:dyDescent="0.25">
      <c r="B264" s="98"/>
      <c r="C264" s="97" t="str">
        <f>IFERROR(VLOOKUP($B264,'1.Data Part I'!$AJ$14:$AV$115,2,0),"")</f>
        <v/>
      </c>
      <c r="D264" s="97" t="str">
        <f>IFERROR(VLOOKUP($B264,'1.Data Part I'!$AJ$14:$AV$115,3,0),"")</f>
        <v/>
      </c>
      <c r="E264" s="97" t="str">
        <f>IFERROR(VLOOKUP($B264,'1.Data Part I'!$AJ$14:$AV$115,4,0),"")</f>
        <v/>
      </c>
      <c r="F264" s="97" t="str">
        <f>IFERROR(VLOOKUP($B264,'1.Data Part I'!$AJ$14:$AV$115,5,0),"")</f>
        <v/>
      </c>
      <c r="G264" s="122" t="str">
        <f>IFERROR(VLOOKUP($B264,'1.Data Part I'!$AJ$14:$AV$115,6,0),"")</f>
        <v/>
      </c>
      <c r="H264" s="97" t="str">
        <f>IFERROR(VLOOKUP($B264,'1.Data Part I'!$AJ$14:$AV$115,7,0),"")</f>
        <v/>
      </c>
      <c r="I264" s="122" t="str">
        <f>IFERROR(VLOOKUP($B264,'1.Data Part I'!$AJ$14:$AV$115,8,0),"")</f>
        <v/>
      </c>
      <c r="J264" s="97" t="str">
        <f>IFERROR(VLOOKUP($B264,'1.Data Part I'!$AJ$14:$AV$115,9,0),"")</f>
        <v/>
      </c>
      <c r="K264" s="100" t="str">
        <f>IFERROR(VLOOKUP($B264,'1.Data Part I'!$AJ$14:$AV$115,10,0),"")</f>
        <v/>
      </c>
      <c r="L264" s="100" t="str">
        <f>IFERROR(VLOOKUP($B264,'1.Data Part I'!$AJ$14:$AV$115,11,0),"")</f>
        <v/>
      </c>
      <c r="M264" s="97" t="str">
        <f>IFERROR(VLOOKUP($B264,'1.Data Part I'!$AJ$14:$AV$115,12,0),"")</f>
        <v/>
      </c>
      <c r="N264" s="128" t="str">
        <f>IFERROR(VLOOKUP($B264,'1.Data Part I'!$AJ$14:$AV$115,13,0),"")</f>
        <v/>
      </c>
      <c r="O264" s="95"/>
      <c r="P264" s="80"/>
      <c r="Q264" s="101" t="str">
        <f t="shared" si="6"/>
        <v/>
      </c>
    </row>
    <row r="265" spans="2:17" x14ac:dyDescent="0.25">
      <c r="B265" s="98"/>
      <c r="C265" s="97" t="str">
        <f>IFERROR(VLOOKUP($B265,'1.Data Part I'!$AJ$14:$AV$115,2,0),"")</f>
        <v/>
      </c>
      <c r="D265" s="97" t="str">
        <f>IFERROR(VLOOKUP($B265,'1.Data Part I'!$AJ$14:$AV$115,3,0),"")</f>
        <v/>
      </c>
      <c r="E265" s="97" t="str">
        <f>IFERROR(VLOOKUP($B265,'1.Data Part I'!$AJ$14:$AV$115,4,0),"")</f>
        <v/>
      </c>
      <c r="F265" s="97" t="str">
        <f>IFERROR(VLOOKUP($B265,'1.Data Part I'!$AJ$14:$AV$115,5,0),"")</f>
        <v/>
      </c>
      <c r="G265" s="122" t="str">
        <f>IFERROR(VLOOKUP($B265,'1.Data Part I'!$AJ$14:$AV$115,6,0),"")</f>
        <v/>
      </c>
      <c r="H265" s="97" t="str">
        <f>IFERROR(VLOOKUP($B265,'1.Data Part I'!$AJ$14:$AV$115,7,0),"")</f>
        <v/>
      </c>
      <c r="I265" s="122" t="str">
        <f>IFERROR(VLOOKUP($B265,'1.Data Part I'!$AJ$14:$AV$115,8,0),"")</f>
        <v/>
      </c>
      <c r="J265" s="97" t="str">
        <f>IFERROR(VLOOKUP($B265,'1.Data Part I'!$AJ$14:$AV$115,9,0),"")</f>
        <v/>
      </c>
      <c r="K265" s="100" t="str">
        <f>IFERROR(VLOOKUP($B265,'1.Data Part I'!$AJ$14:$AV$115,10,0),"")</f>
        <v/>
      </c>
      <c r="L265" s="100" t="str">
        <f>IFERROR(VLOOKUP($B265,'1.Data Part I'!$AJ$14:$AV$115,11,0),"")</f>
        <v/>
      </c>
      <c r="M265" s="97" t="str">
        <f>IFERROR(VLOOKUP($B265,'1.Data Part I'!$AJ$14:$AV$115,12,0),"")</f>
        <v/>
      </c>
      <c r="N265" s="128" t="str">
        <f>IFERROR(VLOOKUP($B265,'1.Data Part I'!$AJ$14:$AV$115,13,0),"")</f>
        <v/>
      </c>
      <c r="O265" s="95"/>
      <c r="P265" s="80"/>
      <c r="Q265" s="101" t="str">
        <f t="shared" si="6"/>
        <v/>
      </c>
    </row>
    <row r="266" spans="2:17" x14ac:dyDescent="0.25">
      <c r="B266" s="98"/>
      <c r="C266" s="97" t="str">
        <f>IFERROR(VLOOKUP($B266,'1.Data Part I'!$AJ$14:$AV$115,2,0),"")</f>
        <v/>
      </c>
      <c r="D266" s="97" t="str">
        <f>IFERROR(VLOOKUP($B266,'1.Data Part I'!$AJ$14:$AV$115,3,0),"")</f>
        <v/>
      </c>
      <c r="E266" s="97" t="str">
        <f>IFERROR(VLOOKUP($B266,'1.Data Part I'!$AJ$14:$AV$115,4,0),"")</f>
        <v/>
      </c>
      <c r="F266" s="97" t="str">
        <f>IFERROR(VLOOKUP($B266,'1.Data Part I'!$AJ$14:$AV$115,5,0),"")</f>
        <v/>
      </c>
      <c r="G266" s="122" t="str">
        <f>IFERROR(VLOOKUP($B266,'1.Data Part I'!$AJ$14:$AV$115,6,0),"")</f>
        <v/>
      </c>
      <c r="H266" s="97" t="str">
        <f>IFERROR(VLOOKUP($B266,'1.Data Part I'!$AJ$14:$AV$115,7,0),"")</f>
        <v/>
      </c>
      <c r="I266" s="122" t="str">
        <f>IFERROR(VLOOKUP($B266,'1.Data Part I'!$AJ$14:$AV$115,8,0),"")</f>
        <v/>
      </c>
      <c r="J266" s="97" t="str">
        <f>IFERROR(VLOOKUP($B266,'1.Data Part I'!$AJ$14:$AV$115,9,0),"")</f>
        <v/>
      </c>
      <c r="K266" s="100" t="str">
        <f>IFERROR(VLOOKUP($B266,'1.Data Part I'!$AJ$14:$AV$115,10,0),"")</f>
        <v/>
      </c>
      <c r="L266" s="100" t="str">
        <f>IFERROR(VLOOKUP($B266,'1.Data Part I'!$AJ$14:$AV$115,11,0),"")</f>
        <v/>
      </c>
      <c r="M266" s="97" t="str">
        <f>IFERROR(VLOOKUP($B266,'1.Data Part I'!$AJ$14:$AV$115,12,0),"")</f>
        <v/>
      </c>
      <c r="N266" s="128" t="str">
        <f>IFERROR(VLOOKUP($B266,'1.Data Part I'!$AJ$14:$AV$115,13,0),"")</f>
        <v/>
      </c>
      <c r="O266" s="95"/>
      <c r="P266" s="80"/>
      <c r="Q266" s="101" t="str">
        <f t="shared" si="6"/>
        <v/>
      </c>
    </row>
    <row r="267" spans="2:17" x14ac:dyDescent="0.25">
      <c r="B267" s="98"/>
      <c r="C267" s="97" t="str">
        <f>IFERROR(VLOOKUP($B267,'1.Data Part I'!$AJ$14:$AV$115,2,0),"")</f>
        <v/>
      </c>
      <c r="D267" s="97" t="str">
        <f>IFERROR(VLOOKUP($B267,'1.Data Part I'!$AJ$14:$AV$115,3,0),"")</f>
        <v/>
      </c>
      <c r="E267" s="97" t="str">
        <f>IFERROR(VLOOKUP($B267,'1.Data Part I'!$AJ$14:$AV$115,4,0),"")</f>
        <v/>
      </c>
      <c r="F267" s="97" t="str">
        <f>IFERROR(VLOOKUP($B267,'1.Data Part I'!$AJ$14:$AV$115,5,0),"")</f>
        <v/>
      </c>
      <c r="G267" s="122" t="str">
        <f>IFERROR(VLOOKUP($B267,'1.Data Part I'!$AJ$14:$AV$115,6,0),"")</f>
        <v/>
      </c>
      <c r="H267" s="97" t="str">
        <f>IFERROR(VLOOKUP($B267,'1.Data Part I'!$AJ$14:$AV$115,7,0),"")</f>
        <v/>
      </c>
      <c r="I267" s="122" t="str">
        <f>IFERROR(VLOOKUP($B267,'1.Data Part I'!$AJ$14:$AV$115,8,0),"")</f>
        <v/>
      </c>
      <c r="J267" s="97" t="str">
        <f>IFERROR(VLOOKUP($B267,'1.Data Part I'!$AJ$14:$AV$115,9,0),"")</f>
        <v/>
      </c>
      <c r="K267" s="100" t="str">
        <f>IFERROR(VLOOKUP($B267,'1.Data Part I'!$AJ$14:$AV$115,10,0),"")</f>
        <v/>
      </c>
      <c r="L267" s="100" t="str">
        <f>IFERROR(VLOOKUP($B267,'1.Data Part I'!$AJ$14:$AV$115,11,0),"")</f>
        <v/>
      </c>
      <c r="M267" s="97" t="str">
        <f>IFERROR(VLOOKUP($B267,'1.Data Part I'!$AJ$14:$AV$115,12,0),"")</f>
        <v/>
      </c>
      <c r="N267" s="128" t="str">
        <f>IFERROR(VLOOKUP($B267,'1.Data Part I'!$AJ$14:$AV$115,13,0),"")</f>
        <v/>
      </c>
      <c r="O267" s="95"/>
      <c r="P267" s="80"/>
      <c r="Q267" s="101" t="str">
        <f t="shared" si="6"/>
        <v/>
      </c>
    </row>
    <row r="268" spans="2:17" x14ac:dyDescent="0.25">
      <c r="B268" s="98"/>
      <c r="C268" s="97" t="str">
        <f>IFERROR(VLOOKUP($B268,'1.Data Part I'!$AJ$14:$AV$115,2,0),"")</f>
        <v/>
      </c>
      <c r="D268" s="97" t="str">
        <f>IFERROR(VLOOKUP($B268,'1.Data Part I'!$AJ$14:$AV$115,3,0),"")</f>
        <v/>
      </c>
      <c r="E268" s="97" t="str">
        <f>IFERROR(VLOOKUP($B268,'1.Data Part I'!$AJ$14:$AV$115,4,0),"")</f>
        <v/>
      </c>
      <c r="F268" s="97" t="str">
        <f>IFERROR(VLOOKUP($B268,'1.Data Part I'!$AJ$14:$AV$115,5,0),"")</f>
        <v/>
      </c>
      <c r="G268" s="122" t="str">
        <f>IFERROR(VLOOKUP($B268,'1.Data Part I'!$AJ$14:$AV$115,6,0),"")</f>
        <v/>
      </c>
      <c r="H268" s="97" t="str">
        <f>IFERROR(VLOOKUP($B268,'1.Data Part I'!$AJ$14:$AV$115,7,0),"")</f>
        <v/>
      </c>
      <c r="I268" s="122" t="str">
        <f>IFERROR(VLOOKUP($B268,'1.Data Part I'!$AJ$14:$AV$115,8,0),"")</f>
        <v/>
      </c>
      <c r="J268" s="97" t="str">
        <f>IFERROR(VLOOKUP($B268,'1.Data Part I'!$AJ$14:$AV$115,9,0),"")</f>
        <v/>
      </c>
      <c r="K268" s="100" t="str">
        <f>IFERROR(VLOOKUP($B268,'1.Data Part I'!$AJ$14:$AV$115,10,0),"")</f>
        <v/>
      </c>
      <c r="L268" s="100" t="str">
        <f>IFERROR(VLOOKUP($B268,'1.Data Part I'!$AJ$14:$AV$115,11,0),"")</f>
        <v/>
      </c>
      <c r="M268" s="97" t="str">
        <f>IFERROR(VLOOKUP($B268,'1.Data Part I'!$AJ$14:$AV$115,12,0),"")</f>
        <v/>
      </c>
      <c r="N268" s="128" t="str">
        <f>IFERROR(VLOOKUP($B268,'1.Data Part I'!$AJ$14:$AV$115,13,0),"")</f>
        <v/>
      </c>
      <c r="O268" s="95"/>
      <c r="P268" s="80"/>
      <c r="Q268" s="101" t="str">
        <f t="shared" si="6"/>
        <v/>
      </c>
    </row>
    <row r="269" spans="2:17" x14ac:dyDescent="0.25">
      <c r="B269" s="98"/>
      <c r="C269" s="97" t="str">
        <f>IFERROR(VLOOKUP($B269,'1.Data Part I'!$AJ$14:$AV$115,2,0),"")</f>
        <v/>
      </c>
      <c r="D269" s="97" t="str">
        <f>IFERROR(VLOOKUP($B269,'1.Data Part I'!$AJ$14:$AV$115,3,0),"")</f>
        <v/>
      </c>
      <c r="E269" s="97" t="str">
        <f>IFERROR(VLOOKUP($B269,'1.Data Part I'!$AJ$14:$AV$115,4,0),"")</f>
        <v/>
      </c>
      <c r="F269" s="97" t="str">
        <f>IFERROR(VLOOKUP($B269,'1.Data Part I'!$AJ$14:$AV$115,5,0),"")</f>
        <v/>
      </c>
      <c r="G269" s="122" t="str">
        <f>IFERROR(VLOOKUP($B269,'1.Data Part I'!$AJ$14:$AV$115,6,0),"")</f>
        <v/>
      </c>
      <c r="H269" s="97" t="str">
        <f>IFERROR(VLOOKUP($B269,'1.Data Part I'!$AJ$14:$AV$115,7,0),"")</f>
        <v/>
      </c>
      <c r="I269" s="122" t="str">
        <f>IFERROR(VLOOKUP($B269,'1.Data Part I'!$AJ$14:$AV$115,8,0),"")</f>
        <v/>
      </c>
      <c r="J269" s="97" t="str">
        <f>IFERROR(VLOOKUP($B269,'1.Data Part I'!$AJ$14:$AV$115,9,0),"")</f>
        <v/>
      </c>
      <c r="K269" s="100" t="str">
        <f>IFERROR(VLOOKUP($B269,'1.Data Part I'!$AJ$14:$AV$115,10,0),"")</f>
        <v/>
      </c>
      <c r="L269" s="100" t="str">
        <f>IFERROR(VLOOKUP($B269,'1.Data Part I'!$AJ$14:$AV$115,11,0),"")</f>
        <v/>
      </c>
      <c r="M269" s="97" t="str">
        <f>IFERROR(VLOOKUP($B269,'1.Data Part I'!$AJ$14:$AV$115,12,0),"")</f>
        <v/>
      </c>
      <c r="N269" s="128" t="str">
        <f>IFERROR(VLOOKUP($B269,'1.Data Part I'!$AJ$14:$AV$115,13,0),"")</f>
        <v/>
      </c>
      <c r="O269" s="95"/>
      <c r="P269" s="80"/>
      <c r="Q269" s="101" t="str">
        <f t="shared" si="6"/>
        <v/>
      </c>
    </row>
    <row r="270" spans="2:17" x14ac:dyDescent="0.25">
      <c r="B270" s="98"/>
      <c r="C270" s="97" t="str">
        <f>IFERROR(VLOOKUP($B270,'1.Data Part I'!$AJ$14:$AV$115,2,0),"")</f>
        <v/>
      </c>
      <c r="D270" s="97" t="str">
        <f>IFERROR(VLOOKUP($B270,'1.Data Part I'!$AJ$14:$AV$115,3,0),"")</f>
        <v/>
      </c>
      <c r="E270" s="97" t="str">
        <f>IFERROR(VLOOKUP($B270,'1.Data Part I'!$AJ$14:$AV$115,4,0),"")</f>
        <v/>
      </c>
      <c r="F270" s="97" t="str">
        <f>IFERROR(VLOOKUP($B270,'1.Data Part I'!$AJ$14:$AV$115,5,0),"")</f>
        <v/>
      </c>
      <c r="G270" s="122" t="str">
        <f>IFERROR(VLOOKUP($B270,'1.Data Part I'!$AJ$14:$AV$115,6,0),"")</f>
        <v/>
      </c>
      <c r="H270" s="97" t="str">
        <f>IFERROR(VLOOKUP($B270,'1.Data Part I'!$AJ$14:$AV$115,7,0),"")</f>
        <v/>
      </c>
      <c r="I270" s="122" t="str">
        <f>IFERROR(VLOOKUP($B270,'1.Data Part I'!$AJ$14:$AV$115,8,0),"")</f>
        <v/>
      </c>
      <c r="J270" s="97" t="str">
        <f>IFERROR(VLOOKUP($B270,'1.Data Part I'!$AJ$14:$AV$115,9,0),"")</f>
        <v/>
      </c>
      <c r="K270" s="100" t="str">
        <f>IFERROR(VLOOKUP($B270,'1.Data Part I'!$AJ$14:$AV$115,10,0),"")</f>
        <v/>
      </c>
      <c r="L270" s="100" t="str">
        <f>IFERROR(VLOOKUP($B270,'1.Data Part I'!$AJ$14:$AV$115,11,0),"")</f>
        <v/>
      </c>
      <c r="M270" s="97" t="str">
        <f>IFERROR(VLOOKUP($B270,'1.Data Part I'!$AJ$14:$AV$115,12,0),"")</f>
        <v/>
      </c>
      <c r="N270" s="128" t="str">
        <f>IFERROR(VLOOKUP($B270,'1.Data Part I'!$AJ$14:$AV$115,13,0),"")</f>
        <v/>
      </c>
      <c r="O270" s="95"/>
      <c r="P270" s="80"/>
      <c r="Q270" s="101" t="str">
        <f t="shared" si="6"/>
        <v/>
      </c>
    </row>
    <row r="271" spans="2:17" x14ac:dyDescent="0.25">
      <c r="B271" s="98"/>
      <c r="C271" s="97" t="str">
        <f>IFERROR(VLOOKUP($B271,'1.Data Part I'!$AJ$14:$AV$115,2,0),"")</f>
        <v/>
      </c>
      <c r="D271" s="97" t="str">
        <f>IFERROR(VLOOKUP($B271,'1.Data Part I'!$AJ$14:$AV$115,3,0),"")</f>
        <v/>
      </c>
      <c r="E271" s="97" t="str">
        <f>IFERROR(VLOOKUP($B271,'1.Data Part I'!$AJ$14:$AV$115,4,0),"")</f>
        <v/>
      </c>
      <c r="F271" s="97" t="str">
        <f>IFERROR(VLOOKUP($B271,'1.Data Part I'!$AJ$14:$AV$115,5,0),"")</f>
        <v/>
      </c>
      <c r="G271" s="122" t="str">
        <f>IFERROR(VLOOKUP($B271,'1.Data Part I'!$AJ$14:$AV$115,6,0),"")</f>
        <v/>
      </c>
      <c r="H271" s="97" t="str">
        <f>IFERROR(VLOOKUP($B271,'1.Data Part I'!$AJ$14:$AV$115,7,0),"")</f>
        <v/>
      </c>
      <c r="I271" s="122" t="str">
        <f>IFERROR(VLOOKUP($B271,'1.Data Part I'!$AJ$14:$AV$115,8,0),"")</f>
        <v/>
      </c>
      <c r="J271" s="97" t="str">
        <f>IFERROR(VLOOKUP($B271,'1.Data Part I'!$AJ$14:$AV$115,9,0),"")</f>
        <v/>
      </c>
      <c r="K271" s="100" t="str">
        <f>IFERROR(VLOOKUP($B271,'1.Data Part I'!$AJ$14:$AV$115,10,0),"")</f>
        <v/>
      </c>
      <c r="L271" s="100" t="str">
        <f>IFERROR(VLOOKUP($B271,'1.Data Part I'!$AJ$14:$AV$115,11,0),"")</f>
        <v/>
      </c>
      <c r="M271" s="97" t="str">
        <f>IFERROR(VLOOKUP($B271,'1.Data Part I'!$AJ$14:$AV$115,12,0),"")</f>
        <v/>
      </c>
      <c r="N271" s="128" t="str">
        <f>IFERROR(VLOOKUP($B271,'1.Data Part I'!$AJ$14:$AV$115,13,0),"")</f>
        <v/>
      </c>
      <c r="O271" s="95"/>
      <c r="P271" s="80"/>
      <c r="Q271" s="101" t="str">
        <f t="shared" si="6"/>
        <v/>
      </c>
    </row>
    <row r="272" spans="2:17" x14ac:dyDescent="0.25">
      <c r="B272" s="98"/>
      <c r="C272" s="97" t="str">
        <f>IFERROR(VLOOKUP($B272,'1.Data Part I'!$AJ$14:$AV$115,2,0),"")</f>
        <v/>
      </c>
      <c r="D272" s="97" t="str">
        <f>IFERROR(VLOOKUP($B272,'1.Data Part I'!$AJ$14:$AV$115,3,0),"")</f>
        <v/>
      </c>
      <c r="E272" s="97" t="str">
        <f>IFERROR(VLOOKUP($B272,'1.Data Part I'!$AJ$14:$AV$115,4,0),"")</f>
        <v/>
      </c>
      <c r="F272" s="97" t="str">
        <f>IFERROR(VLOOKUP($B272,'1.Data Part I'!$AJ$14:$AV$115,5,0),"")</f>
        <v/>
      </c>
      <c r="G272" s="122" t="str">
        <f>IFERROR(VLOOKUP($B272,'1.Data Part I'!$AJ$14:$AV$115,6,0),"")</f>
        <v/>
      </c>
      <c r="H272" s="97" t="str">
        <f>IFERROR(VLOOKUP($B272,'1.Data Part I'!$AJ$14:$AV$115,7,0),"")</f>
        <v/>
      </c>
      <c r="I272" s="122" t="str">
        <f>IFERROR(VLOOKUP($B272,'1.Data Part I'!$AJ$14:$AV$115,8,0),"")</f>
        <v/>
      </c>
      <c r="J272" s="97" t="str">
        <f>IFERROR(VLOOKUP($B272,'1.Data Part I'!$AJ$14:$AV$115,9,0),"")</f>
        <v/>
      </c>
      <c r="K272" s="100" t="str">
        <f>IFERROR(VLOOKUP($B272,'1.Data Part I'!$AJ$14:$AV$115,10,0),"")</f>
        <v/>
      </c>
      <c r="L272" s="100" t="str">
        <f>IFERROR(VLOOKUP($B272,'1.Data Part I'!$AJ$14:$AV$115,11,0),"")</f>
        <v/>
      </c>
      <c r="M272" s="97" t="str">
        <f>IFERROR(VLOOKUP($B272,'1.Data Part I'!$AJ$14:$AV$115,12,0),"")</f>
        <v/>
      </c>
      <c r="N272" s="128" t="str">
        <f>IFERROR(VLOOKUP($B272,'1.Data Part I'!$AJ$14:$AV$115,13,0),"")</f>
        <v/>
      </c>
      <c r="O272" s="95"/>
      <c r="P272" s="80"/>
      <c r="Q272" s="101" t="str">
        <f t="shared" si="6"/>
        <v/>
      </c>
    </row>
    <row r="273" spans="2:17" x14ac:dyDescent="0.25">
      <c r="B273" s="98"/>
      <c r="C273" s="97" t="str">
        <f>IFERROR(VLOOKUP($B273,'1.Data Part I'!$AJ$14:$AV$115,2,0),"")</f>
        <v/>
      </c>
      <c r="D273" s="97" t="str">
        <f>IFERROR(VLOOKUP($B273,'1.Data Part I'!$AJ$14:$AV$115,3,0),"")</f>
        <v/>
      </c>
      <c r="E273" s="97" t="str">
        <f>IFERROR(VLOOKUP($B273,'1.Data Part I'!$AJ$14:$AV$115,4,0),"")</f>
        <v/>
      </c>
      <c r="F273" s="97" t="str">
        <f>IFERROR(VLOOKUP($B273,'1.Data Part I'!$AJ$14:$AV$115,5,0),"")</f>
        <v/>
      </c>
      <c r="G273" s="122" t="str">
        <f>IFERROR(VLOOKUP($B273,'1.Data Part I'!$AJ$14:$AV$115,6,0),"")</f>
        <v/>
      </c>
      <c r="H273" s="97" t="str">
        <f>IFERROR(VLOOKUP($B273,'1.Data Part I'!$AJ$14:$AV$115,7,0),"")</f>
        <v/>
      </c>
      <c r="I273" s="122" t="str">
        <f>IFERROR(VLOOKUP($B273,'1.Data Part I'!$AJ$14:$AV$115,8,0),"")</f>
        <v/>
      </c>
      <c r="J273" s="97" t="str">
        <f>IFERROR(VLOOKUP($B273,'1.Data Part I'!$AJ$14:$AV$115,9,0),"")</f>
        <v/>
      </c>
      <c r="K273" s="100" t="str">
        <f>IFERROR(VLOOKUP($B273,'1.Data Part I'!$AJ$14:$AV$115,10,0),"")</f>
        <v/>
      </c>
      <c r="L273" s="100" t="str">
        <f>IFERROR(VLOOKUP($B273,'1.Data Part I'!$AJ$14:$AV$115,11,0),"")</f>
        <v/>
      </c>
      <c r="M273" s="97" t="str">
        <f>IFERROR(VLOOKUP($B273,'1.Data Part I'!$AJ$14:$AV$115,12,0),"")</f>
        <v/>
      </c>
      <c r="N273" s="128" t="str">
        <f>IFERROR(VLOOKUP($B273,'1.Data Part I'!$AJ$14:$AV$115,13,0),"")</f>
        <v/>
      </c>
      <c r="O273" s="95"/>
      <c r="P273" s="80"/>
      <c r="Q273" s="101" t="str">
        <f t="shared" si="6"/>
        <v/>
      </c>
    </row>
    <row r="274" spans="2:17" x14ac:dyDescent="0.25">
      <c r="B274" s="98"/>
      <c r="C274" s="97" t="str">
        <f>IFERROR(VLOOKUP($B274,'1.Data Part I'!$AJ$14:$AV$115,2,0),"")</f>
        <v/>
      </c>
      <c r="D274" s="97" t="str">
        <f>IFERROR(VLOOKUP($B274,'1.Data Part I'!$AJ$14:$AV$115,3,0),"")</f>
        <v/>
      </c>
      <c r="E274" s="97" t="str">
        <f>IFERROR(VLOOKUP($B274,'1.Data Part I'!$AJ$14:$AV$115,4,0),"")</f>
        <v/>
      </c>
      <c r="F274" s="97" t="str">
        <f>IFERROR(VLOOKUP($B274,'1.Data Part I'!$AJ$14:$AV$115,5,0),"")</f>
        <v/>
      </c>
      <c r="G274" s="122" t="str">
        <f>IFERROR(VLOOKUP($B274,'1.Data Part I'!$AJ$14:$AV$115,6,0),"")</f>
        <v/>
      </c>
      <c r="H274" s="97" t="str">
        <f>IFERROR(VLOOKUP($B274,'1.Data Part I'!$AJ$14:$AV$115,7,0),"")</f>
        <v/>
      </c>
      <c r="I274" s="122" t="str">
        <f>IFERROR(VLOOKUP($B274,'1.Data Part I'!$AJ$14:$AV$115,8,0),"")</f>
        <v/>
      </c>
      <c r="J274" s="97" t="str">
        <f>IFERROR(VLOOKUP($B274,'1.Data Part I'!$AJ$14:$AV$115,9,0),"")</f>
        <v/>
      </c>
      <c r="K274" s="100" t="str">
        <f>IFERROR(VLOOKUP($B274,'1.Data Part I'!$AJ$14:$AV$115,10,0),"")</f>
        <v/>
      </c>
      <c r="L274" s="100" t="str">
        <f>IFERROR(VLOOKUP($B274,'1.Data Part I'!$AJ$14:$AV$115,11,0),"")</f>
        <v/>
      </c>
      <c r="M274" s="97" t="str">
        <f>IFERROR(VLOOKUP($B274,'1.Data Part I'!$AJ$14:$AV$115,12,0),"")</f>
        <v/>
      </c>
      <c r="N274" s="128" t="str">
        <f>IFERROR(VLOOKUP($B274,'1.Data Part I'!$AJ$14:$AV$115,13,0),"")</f>
        <v/>
      </c>
      <c r="O274" s="95"/>
      <c r="P274" s="80"/>
      <c r="Q274" s="101" t="str">
        <f t="shared" si="6"/>
        <v/>
      </c>
    </row>
    <row r="275" spans="2:17" x14ac:dyDescent="0.25">
      <c r="B275" s="98"/>
      <c r="C275" s="97" t="str">
        <f>IFERROR(VLOOKUP($B275,'1.Data Part I'!$AJ$14:$AV$115,2,0),"")</f>
        <v/>
      </c>
      <c r="D275" s="97" t="str">
        <f>IFERROR(VLOOKUP($B275,'1.Data Part I'!$AJ$14:$AV$115,3,0),"")</f>
        <v/>
      </c>
      <c r="E275" s="97" t="str">
        <f>IFERROR(VLOOKUP($B275,'1.Data Part I'!$AJ$14:$AV$115,4,0),"")</f>
        <v/>
      </c>
      <c r="F275" s="97" t="str">
        <f>IFERROR(VLOOKUP($B275,'1.Data Part I'!$AJ$14:$AV$115,5,0),"")</f>
        <v/>
      </c>
      <c r="G275" s="122" t="str">
        <f>IFERROR(VLOOKUP($B275,'1.Data Part I'!$AJ$14:$AV$115,6,0),"")</f>
        <v/>
      </c>
      <c r="H275" s="97" t="str">
        <f>IFERROR(VLOOKUP($B275,'1.Data Part I'!$AJ$14:$AV$115,7,0),"")</f>
        <v/>
      </c>
      <c r="I275" s="122" t="str">
        <f>IFERROR(VLOOKUP($B275,'1.Data Part I'!$AJ$14:$AV$115,8,0),"")</f>
        <v/>
      </c>
      <c r="J275" s="97" t="str">
        <f>IFERROR(VLOOKUP($B275,'1.Data Part I'!$AJ$14:$AV$115,9,0),"")</f>
        <v/>
      </c>
      <c r="K275" s="100" t="str">
        <f>IFERROR(VLOOKUP($B275,'1.Data Part I'!$AJ$14:$AV$115,10,0),"")</f>
        <v/>
      </c>
      <c r="L275" s="100" t="str">
        <f>IFERROR(VLOOKUP($B275,'1.Data Part I'!$AJ$14:$AV$115,11,0),"")</f>
        <v/>
      </c>
      <c r="M275" s="97" t="str">
        <f>IFERROR(VLOOKUP($B275,'1.Data Part I'!$AJ$14:$AV$115,12,0),"")</f>
        <v/>
      </c>
      <c r="N275" s="128" t="str">
        <f>IFERROR(VLOOKUP($B275,'1.Data Part I'!$AJ$14:$AV$115,13,0),"")</f>
        <v/>
      </c>
      <c r="O275" s="95"/>
      <c r="P275" s="80"/>
      <c r="Q275" s="101" t="str">
        <f t="shared" si="6"/>
        <v/>
      </c>
    </row>
    <row r="276" spans="2:17" x14ac:dyDescent="0.25">
      <c r="B276" s="98"/>
      <c r="C276" s="97" t="str">
        <f>IFERROR(VLOOKUP($B276,'1.Data Part I'!$AJ$14:$AV$115,2,0),"")</f>
        <v/>
      </c>
      <c r="D276" s="97" t="str">
        <f>IFERROR(VLOOKUP($B276,'1.Data Part I'!$AJ$14:$AV$115,3,0),"")</f>
        <v/>
      </c>
      <c r="E276" s="97" t="str">
        <f>IFERROR(VLOOKUP($B276,'1.Data Part I'!$AJ$14:$AV$115,4,0),"")</f>
        <v/>
      </c>
      <c r="F276" s="97" t="str">
        <f>IFERROR(VLOOKUP($B276,'1.Data Part I'!$AJ$14:$AV$115,5,0),"")</f>
        <v/>
      </c>
      <c r="G276" s="122" t="str">
        <f>IFERROR(VLOOKUP($B276,'1.Data Part I'!$AJ$14:$AV$115,6,0),"")</f>
        <v/>
      </c>
      <c r="H276" s="97" t="str">
        <f>IFERROR(VLOOKUP($B276,'1.Data Part I'!$AJ$14:$AV$115,7,0),"")</f>
        <v/>
      </c>
      <c r="I276" s="122" t="str">
        <f>IFERROR(VLOOKUP($B276,'1.Data Part I'!$AJ$14:$AV$115,8,0),"")</f>
        <v/>
      </c>
      <c r="J276" s="97" t="str">
        <f>IFERROR(VLOOKUP($B276,'1.Data Part I'!$AJ$14:$AV$115,9,0),"")</f>
        <v/>
      </c>
      <c r="K276" s="100" t="str">
        <f>IFERROR(VLOOKUP($B276,'1.Data Part I'!$AJ$14:$AV$115,10,0),"")</f>
        <v/>
      </c>
      <c r="L276" s="100" t="str">
        <f>IFERROR(VLOOKUP($B276,'1.Data Part I'!$AJ$14:$AV$115,11,0),"")</f>
        <v/>
      </c>
      <c r="M276" s="97" t="str">
        <f>IFERROR(VLOOKUP($B276,'1.Data Part I'!$AJ$14:$AV$115,12,0),"")</f>
        <v/>
      </c>
      <c r="N276" s="128" t="str">
        <f>IFERROR(VLOOKUP($B276,'1.Data Part I'!$AJ$14:$AV$115,13,0),"")</f>
        <v/>
      </c>
      <c r="O276" s="95"/>
      <c r="P276" s="80"/>
      <c r="Q276" s="101" t="str">
        <f t="shared" si="6"/>
        <v/>
      </c>
    </row>
    <row r="277" spans="2:17" x14ac:dyDescent="0.25">
      <c r="B277" s="98"/>
      <c r="C277" s="97" t="str">
        <f>IFERROR(VLOOKUP($B277,'1.Data Part I'!$AJ$14:$AV$115,2,0),"")</f>
        <v/>
      </c>
      <c r="D277" s="97" t="str">
        <f>IFERROR(VLOOKUP($B277,'1.Data Part I'!$AJ$14:$AV$115,3,0),"")</f>
        <v/>
      </c>
      <c r="E277" s="97" t="str">
        <f>IFERROR(VLOOKUP($B277,'1.Data Part I'!$AJ$14:$AV$115,4,0),"")</f>
        <v/>
      </c>
      <c r="F277" s="97" t="str">
        <f>IFERROR(VLOOKUP($B277,'1.Data Part I'!$AJ$14:$AV$115,5,0),"")</f>
        <v/>
      </c>
      <c r="G277" s="122" t="str">
        <f>IFERROR(VLOOKUP($B277,'1.Data Part I'!$AJ$14:$AV$115,6,0),"")</f>
        <v/>
      </c>
      <c r="H277" s="97" t="str">
        <f>IFERROR(VLOOKUP($B277,'1.Data Part I'!$AJ$14:$AV$115,7,0),"")</f>
        <v/>
      </c>
      <c r="I277" s="122" t="str">
        <f>IFERROR(VLOOKUP($B277,'1.Data Part I'!$AJ$14:$AV$115,8,0),"")</f>
        <v/>
      </c>
      <c r="J277" s="97" t="str">
        <f>IFERROR(VLOOKUP($B277,'1.Data Part I'!$AJ$14:$AV$115,9,0),"")</f>
        <v/>
      </c>
      <c r="K277" s="100" t="str">
        <f>IFERROR(VLOOKUP($B277,'1.Data Part I'!$AJ$14:$AV$115,10,0),"")</f>
        <v/>
      </c>
      <c r="L277" s="100" t="str">
        <f>IFERROR(VLOOKUP($B277,'1.Data Part I'!$AJ$14:$AV$115,11,0),"")</f>
        <v/>
      </c>
      <c r="M277" s="97" t="str">
        <f>IFERROR(VLOOKUP($B277,'1.Data Part I'!$AJ$14:$AV$115,12,0),"")</f>
        <v/>
      </c>
      <c r="N277" s="128" t="str">
        <f>IFERROR(VLOOKUP($B277,'1.Data Part I'!$AJ$14:$AV$115,13,0),"")</f>
        <v/>
      </c>
      <c r="O277" s="95"/>
      <c r="P277" s="80"/>
      <c r="Q277" s="101" t="str">
        <f t="shared" si="6"/>
        <v/>
      </c>
    </row>
    <row r="278" spans="2:17" x14ac:dyDescent="0.25">
      <c r="B278" s="98"/>
      <c r="C278" s="97" t="str">
        <f>IFERROR(VLOOKUP($B278,'1.Data Part I'!$AJ$14:$AV$115,2,0),"")</f>
        <v/>
      </c>
      <c r="D278" s="97" t="str">
        <f>IFERROR(VLOOKUP($B278,'1.Data Part I'!$AJ$14:$AV$115,3,0),"")</f>
        <v/>
      </c>
      <c r="E278" s="97" t="str">
        <f>IFERROR(VLOOKUP($B278,'1.Data Part I'!$AJ$14:$AV$115,4,0),"")</f>
        <v/>
      </c>
      <c r="F278" s="97" t="str">
        <f>IFERROR(VLOOKUP($B278,'1.Data Part I'!$AJ$14:$AV$115,5,0),"")</f>
        <v/>
      </c>
      <c r="G278" s="122" t="str">
        <f>IFERROR(VLOOKUP($B278,'1.Data Part I'!$AJ$14:$AV$115,6,0),"")</f>
        <v/>
      </c>
      <c r="H278" s="97" t="str">
        <f>IFERROR(VLOOKUP($B278,'1.Data Part I'!$AJ$14:$AV$115,7,0),"")</f>
        <v/>
      </c>
      <c r="I278" s="122" t="str">
        <f>IFERROR(VLOOKUP($B278,'1.Data Part I'!$AJ$14:$AV$115,8,0),"")</f>
        <v/>
      </c>
      <c r="J278" s="97" t="str">
        <f>IFERROR(VLOOKUP($B278,'1.Data Part I'!$AJ$14:$AV$115,9,0),"")</f>
        <v/>
      </c>
      <c r="K278" s="100" t="str">
        <f>IFERROR(VLOOKUP($B278,'1.Data Part I'!$AJ$14:$AV$115,10,0),"")</f>
        <v/>
      </c>
      <c r="L278" s="100" t="str">
        <f>IFERROR(VLOOKUP($B278,'1.Data Part I'!$AJ$14:$AV$115,11,0),"")</f>
        <v/>
      </c>
      <c r="M278" s="97" t="str">
        <f>IFERROR(VLOOKUP($B278,'1.Data Part I'!$AJ$14:$AV$115,12,0),"")</f>
        <v/>
      </c>
      <c r="N278" s="128" t="str">
        <f>IFERROR(VLOOKUP($B278,'1.Data Part I'!$AJ$14:$AV$115,13,0),"")</f>
        <v/>
      </c>
      <c r="O278" s="95"/>
      <c r="P278" s="80"/>
      <c r="Q278" s="101" t="str">
        <f t="shared" si="6"/>
        <v/>
      </c>
    </row>
    <row r="279" spans="2:17" x14ac:dyDescent="0.25">
      <c r="B279" s="98"/>
      <c r="C279" s="97" t="str">
        <f>IFERROR(VLOOKUP($B279,'1.Data Part I'!$AJ$14:$AV$115,2,0),"")</f>
        <v/>
      </c>
      <c r="D279" s="97" t="str">
        <f>IFERROR(VLOOKUP($B279,'1.Data Part I'!$AJ$14:$AV$115,3,0),"")</f>
        <v/>
      </c>
      <c r="E279" s="97" t="str">
        <f>IFERROR(VLOOKUP($B279,'1.Data Part I'!$AJ$14:$AV$115,4,0),"")</f>
        <v/>
      </c>
      <c r="F279" s="97" t="str">
        <f>IFERROR(VLOOKUP($B279,'1.Data Part I'!$AJ$14:$AV$115,5,0),"")</f>
        <v/>
      </c>
      <c r="G279" s="122" t="str">
        <f>IFERROR(VLOOKUP($B279,'1.Data Part I'!$AJ$14:$AV$115,6,0),"")</f>
        <v/>
      </c>
      <c r="H279" s="97" t="str">
        <f>IFERROR(VLOOKUP($B279,'1.Data Part I'!$AJ$14:$AV$115,7,0),"")</f>
        <v/>
      </c>
      <c r="I279" s="122" t="str">
        <f>IFERROR(VLOOKUP($B279,'1.Data Part I'!$AJ$14:$AV$115,8,0),"")</f>
        <v/>
      </c>
      <c r="J279" s="97" t="str">
        <f>IFERROR(VLOOKUP($B279,'1.Data Part I'!$AJ$14:$AV$115,9,0),"")</f>
        <v/>
      </c>
      <c r="K279" s="100" t="str">
        <f>IFERROR(VLOOKUP($B279,'1.Data Part I'!$AJ$14:$AV$115,10,0),"")</f>
        <v/>
      </c>
      <c r="L279" s="100" t="str">
        <f>IFERROR(VLOOKUP($B279,'1.Data Part I'!$AJ$14:$AV$115,11,0),"")</f>
        <v/>
      </c>
      <c r="M279" s="97" t="str">
        <f>IFERROR(VLOOKUP($B279,'1.Data Part I'!$AJ$14:$AV$115,12,0),"")</f>
        <v/>
      </c>
      <c r="N279" s="128" t="str">
        <f>IFERROR(VLOOKUP($B279,'1.Data Part I'!$AJ$14:$AV$115,13,0),"")</f>
        <v/>
      </c>
      <c r="O279" s="95"/>
      <c r="P279" s="80"/>
      <c r="Q279" s="101" t="str">
        <f t="shared" si="6"/>
        <v/>
      </c>
    </row>
    <row r="280" spans="2:17" x14ac:dyDescent="0.25">
      <c r="B280" s="98"/>
      <c r="C280" s="97" t="str">
        <f>IFERROR(VLOOKUP($B280,'1.Data Part I'!$AJ$14:$AV$115,2,0),"")</f>
        <v/>
      </c>
      <c r="D280" s="97" t="str">
        <f>IFERROR(VLOOKUP($B280,'1.Data Part I'!$AJ$14:$AV$115,3,0),"")</f>
        <v/>
      </c>
      <c r="E280" s="97" t="str">
        <f>IFERROR(VLOOKUP($B280,'1.Data Part I'!$AJ$14:$AV$115,4,0),"")</f>
        <v/>
      </c>
      <c r="F280" s="97" t="str">
        <f>IFERROR(VLOOKUP($B280,'1.Data Part I'!$AJ$14:$AV$115,5,0),"")</f>
        <v/>
      </c>
      <c r="G280" s="122" t="str">
        <f>IFERROR(VLOOKUP($B280,'1.Data Part I'!$AJ$14:$AV$115,6,0),"")</f>
        <v/>
      </c>
      <c r="H280" s="97" t="str">
        <f>IFERROR(VLOOKUP($B280,'1.Data Part I'!$AJ$14:$AV$115,7,0),"")</f>
        <v/>
      </c>
      <c r="I280" s="122" t="str">
        <f>IFERROR(VLOOKUP($B280,'1.Data Part I'!$AJ$14:$AV$115,8,0),"")</f>
        <v/>
      </c>
      <c r="J280" s="97" t="str">
        <f>IFERROR(VLOOKUP($B280,'1.Data Part I'!$AJ$14:$AV$115,9,0),"")</f>
        <v/>
      </c>
      <c r="K280" s="100" t="str">
        <f>IFERROR(VLOOKUP($B280,'1.Data Part I'!$AJ$14:$AV$115,10,0),"")</f>
        <v/>
      </c>
      <c r="L280" s="100" t="str">
        <f>IFERROR(VLOOKUP($B280,'1.Data Part I'!$AJ$14:$AV$115,11,0),"")</f>
        <v/>
      </c>
      <c r="M280" s="97" t="str">
        <f>IFERROR(VLOOKUP($B280,'1.Data Part I'!$AJ$14:$AV$115,12,0),"")</f>
        <v/>
      </c>
      <c r="N280" s="128" t="str">
        <f>IFERROR(VLOOKUP($B280,'1.Data Part I'!$AJ$14:$AV$115,13,0),"")</f>
        <v/>
      </c>
      <c r="O280" s="95"/>
      <c r="P280" s="80"/>
      <c r="Q280" s="101" t="str">
        <f t="shared" si="6"/>
        <v/>
      </c>
    </row>
    <row r="281" spans="2:17" x14ac:dyDescent="0.25">
      <c r="B281" s="98"/>
      <c r="C281" s="97" t="str">
        <f>IFERROR(VLOOKUP($B281,'1.Data Part I'!$AJ$14:$AV$115,2,0),"")</f>
        <v/>
      </c>
      <c r="D281" s="97" t="str">
        <f>IFERROR(VLOOKUP($B281,'1.Data Part I'!$AJ$14:$AV$115,3,0),"")</f>
        <v/>
      </c>
      <c r="E281" s="97" t="str">
        <f>IFERROR(VLOOKUP($B281,'1.Data Part I'!$AJ$14:$AV$115,4,0),"")</f>
        <v/>
      </c>
      <c r="F281" s="97" t="str">
        <f>IFERROR(VLOOKUP($B281,'1.Data Part I'!$AJ$14:$AV$115,5,0),"")</f>
        <v/>
      </c>
      <c r="G281" s="122" t="str">
        <f>IFERROR(VLOOKUP($B281,'1.Data Part I'!$AJ$14:$AV$115,6,0),"")</f>
        <v/>
      </c>
      <c r="H281" s="97" t="str">
        <f>IFERROR(VLOOKUP($B281,'1.Data Part I'!$AJ$14:$AV$115,7,0),"")</f>
        <v/>
      </c>
      <c r="I281" s="122" t="str">
        <f>IFERROR(VLOOKUP($B281,'1.Data Part I'!$AJ$14:$AV$115,8,0),"")</f>
        <v/>
      </c>
      <c r="J281" s="97" t="str">
        <f>IFERROR(VLOOKUP($B281,'1.Data Part I'!$AJ$14:$AV$115,9,0),"")</f>
        <v/>
      </c>
      <c r="K281" s="100" t="str">
        <f>IFERROR(VLOOKUP($B281,'1.Data Part I'!$AJ$14:$AV$115,10,0),"")</f>
        <v/>
      </c>
      <c r="L281" s="100" t="str">
        <f>IFERROR(VLOOKUP($B281,'1.Data Part I'!$AJ$14:$AV$115,11,0),"")</f>
        <v/>
      </c>
      <c r="M281" s="97" t="str">
        <f>IFERROR(VLOOKUP($B281,'1.Data Part I'!$AJ$14:$AV$115,12,0),"")</f>
        <v/>
      </c>
      <c r="N281" s="128" t="str">
        <f>IFERROR(VLOOKUP($B281,'1.Data Part I'!$AJ$14:$AV$115,13,0),"")</f>
        <v/>
      </c>
      <c r="O281" s="95"/>
      <c r="P281" s="80"/>
      <c r="Q281" s="101" t="str">
        <f t="shared" si="6"/>
        <v/>
      </c>
    </row>
    <row r="282" spans="2:17" x14ac:dyDescent="0.25">
      <c r="B282" s="98"/>
      <c r="C282" s="97" t="str">
        <f>IFERROR(VLOOKUP($B282,'1.Data Part I'!$AJ$14:$AV$115,2,0),"")</f>
        <v/>
      </c>
      <c r="D282" s="97" t="str">
        <f>IFERROR(VLOOKUP($B282,'1.Data Part I'!$AJ$14:$AV$115,3,0),"")</f>
        <v/>
      </c>
      <c r="E282" s="97" t="str">
        <f>IFERROR(VLOOKUP($B282,'1.Data Part I'!$AJ$14:$AV$115,4,0),"")</f>
        <v/>
      </c>
      <c r="F282" s="97" t="str">
        <f>IFERROR(VLOOKUP($B282,'1.Data Part I'!$AJ$14:$AV$115,5,0),"")</f>
        <v/>
      </c>
      <c r="G282" s="122" t="str">
        <f>IFERROR(VLOOKUP($B282,'1.Data Part I'!$AJ$14:$AV$115,6,0),"")</f>
        <v/>
      </c>
      <c r="H282" s="97" t="str">
        <f>IFERROR(VLOOKUP($B282,'1.Data Part I'!$AJ$14:$AV$115,7,0),"")</f>
        <v/>
      </c>
      <c r="I282" s="122" t="str">
        <f>IFERROR(VLOOKUP($B282,'1.Data Part I'!$AJ$14:$AV$115,8,0),"")</f>
        <v/>
      </c>
      <c r="J282" s="97" t="str">
        <f>IFERROR(VLOOKUP($B282,'1.Data Part I'!$AJ$14:$AV$115,9,0),"")</f>
        <v/>
      </c>
      <c r="K282" s="100" t="str">
        <f>IFERROR(VLOOKUP($B282,'1.Data Part I'!$AJ$14:$AV$115,10,0),"")</f>
        <v/>
      </c>
      <c r="L282" s="100" t="str">
        <f>IFERROR(VLOOKUP($B282,'1.Data Part I'!$AJ$14:$AV$115,11,0),"")</f>
        <v/>
      </c>
      <c r="M282" s="97" t="str">
        <f>IFERROR(VLOOKUP($B282,'1.Data Part I'!$AJ$14:$AV$115,12,0),"")</f>
        <v/>
      </c>
      <c r="N282" s="128" t="str">
        <f>IFERROR(VLOOKUP($B282,'1.Data Part I'!$AJ$14:$AV$115,13,0),"")</f>
        <v/>
      </c>
      <c r="O282" s="95"/>
      <c r="P282" s="80"/>
      <c r="Q282" s="101" t="str">
        <f t="shared" si="6"/>
        <v/>
      </c>
    </row>
    <row r="283" spans="2:17" x14ac:dyDescent="0.25">
      <c r="B283" s="98"/>
      <c r="C283" s="97" t="str">
        <f>IFERROR(VLOOKUP($B283,'1.Data Part I'!$AJ$14:$AV$115,2,0),"")</f>
        <v/>
      </c>
      <c r="D283" s="97" t="str">
        <f>IFERROR(VLOOKUP($B283,'1.Data Part I'!$AJ$14:$AV$115,3,0),"")</f>
        <v/>
      </c>
      <c r="E283" s="97" t="str">
        <f>IFERROR(VLOOKUP($B283,'1.Data Part I'!$AJ$14:$AV$115,4,0),"")</f>
        <v/>
      </c>
      <c r="F283" s="97" t="str">
        <f>IFERROR(VLOOKUP($B283,'1.Data Part I'!$AJ$14:$AV$115,5,0),"")</f>
        <v/>
      </c>
      <c r="G283" s="122" t="str">
        <f>IFERROR(VLOOKUP($B283,'1.Data Part I'!$AJ$14:$AV$115,6,0),"")</f>
        <v/>
      </c>
      <c r="H283" s="97" t="str">
        <f>IFERROR(VLOOKUP($B283,'1.Data Part I'!$AJ$14:$AV$115,7,0),"")</f>
        <v/>
      </c>
      <c r="I283" s="122" t="str">
        <f>IFERROR(VLOOKUP($B283,'1.Data Part I'!$AJ$14:$AV$115,8,0),"")</f>
        <v/>
      </c>
      <c r="J283" s="97" t="str">
        <f>IFERROR(VLOOKUP($B283,'1.Data Part I'!$AJ$14:$AV$115,9,0),"")</f>
        <v/>
      </c>
      <c r="K283" s="100" t="str">
        <f>IFERROR(VLOOKUP($B283,'1.Data Part I'!$AJ$14:$AV$115,10,0),"")</f>
        <v/>
      </c>
      <c r="L283" s="100" t="str">
        <f>IFERROR(VLOOKUP($B283,'1.Data Part I'!$AJ$14:$AV$115,11,0),"")</f>
        <v/>
      </c>
      <c r="M283" s="97" t="str">
        <f>IFERROR(VLOOKUP($B283,'1.Data Part I'!$AJ$14:$AV$115,12,0),"")</f>
        <v/>
      </c>
      <c r="N283" s="128" t="str">
        <f>IFERROR(VLOOKUP($B283,'1.Data Part I'!$AJ$14:$AV$115,13,0),"")</f>
        <v/>
      </c>
      <c r="O283" s="95"/>
      <c r="P283" s="80"/>
      <c r="Q283" s="101" t="str">
        <f t="shared" si="6"/>
        <v/>
      </c>
    </row>
    <row r="284" spans="2:17" x14ac:dyDescent="0.25">
      <c r="B284" s="98"/>
      <c r="C284" s="97" t="str">
        <f>IFERROR(VLOOKUP($B284,'1.Data Part I'!$AJ$14:$AV$115,2,0),"")</f>
        <v/>
      </c>
      <c r="D284" s="97" t="str">
        <f>IFERROR(VLOOKUP($B284,'1.Data Part I'!$AJ$14:$AV$115,3,0),"")</f>
        <v/>
      </c>
      <c r="E284" s="97" t="str">
        <f>IFERROR(VLOOKUP($B284,'1.Data Part I'!$AJ$14:$AV$115,4,0),"")</f>
        <v/>
      </c>
      <c r="F284" s="97" t="str">
        <f>IFERROR(VLOOKUP($B284,'1.Data Part I'!$AJ$14:$AV$115,5,0),"")</f>
        <v/>
      </c>
      <c r="G284" s="122" t="str">
        <f>IFERROR(VLOOKUP($B284,'1.Data Part I'!$AJ$14:$AV$115,6,0),"")</f>
        <v/>
      </c>
      <c r="H284" s="97" t="str">
        <f>IFERROR(VLOOKUP($B284,'1.Data Part I'!$AJ$14:$AV$115,7,0),"")</f>
        <v/>
      </c>
      <c r="I284" s="122" t="str">
        <f>IFERROR(VLOOKUP($B284,'1.Data Part I'!$AJ$14:$AV$115,8,0),"")</f>
        <v/>
      </c>
      <c r="J284" s="97" t="str">
        <f>IFERROR(VLOOKUP($B284,'1.Data Part I'!$AJ$14:$AV$115,9,0),"")</f>
        <v/>
      </c>
      <c r="K284" s="100" t="str">
        <f>IFERROR(VLOOKUP($B284,'1.Data Part I'!$AJ$14:$AV$115,10,0),"")</f>
        <v/>
      </c>
      <c r="L284" s="100" t="str">
        <f>IFERROR(VLOOKUP($B284,'1.Data Part I'!$AJ$14:$AV$115,11,0),"")</f>
        <v/>
      </c>
      <c r="M284" s="97" t="str">
        <f>IFERROR(VLOOKUP($B284,'1.Data Part I'!$AJ$14:$AV$115,12,0),"")</f>
        <v/>
      </c>
      <c r="N284" s="128" t="str">
        <f>IFERROR(VLOOKUP($B284,'1.Data Part I'!$AJ$14:$AV$115,13,0),"")</f>
        <v/>
      </c>
      <c r="O284" s="95"/>
      <c r="P284" s="80"/>
      <c r="Q284" s="101" t="str">
        <f t="shared" si="6"/>
        <v/>
      </c>
    </row>
    <row r="285" spans="2:17" x14ac:dyDescent="0.25">
      <c r="B285" s="98"/>
      <c r="C285" s="97" t="str">
        <f>IFERROR(VLOOKUP($B285,'1.Data Part I'!$AJ$14:$AV$115,2,0),"")</f>
        <v/>
      </c>
      <c r="D285" s="97" t="str">
        <f>IFERROR(VLOOKUP($B285,'1.Data Part I'!$AJ$14:$AV$115,3,0),"")</f>
        <v/>
      </c>
      <c r="E285" s="97" t="str">
        <f>IFERROR(VLOOKUP($B285,'1.Data Part I'!$AJ$14:$AV$115,4,0),"")</f>
        <v/>
      </c>
      <c r="F285" s="97" t="str">
        <f>IFERROR(VLOOKUP($B285,'1.Data Part I'!$AJ$14:$AV$115,5,0),"")</f>
        <v/>
      </c>
      <c r="G285" s="122" t="str">
        <f>IFERROR(VLOOKUP($B285,'1.Data Part I'!$AJ$14:$AV$115,6,0),"")</f>
        <v/>
      </c>
      <c r="H285" s="97" t="str">
        <f>IFERROR(VLOOKUP($B285,'1.Data Part I'!$AJ$14:$AV$115,7,0),"")</f>
        <v/>
      </c>
      <c r="I285" s="122" t="str">
        <f>IFERROR(VLOOKUP($B285,'1.Data Part I'!$AJ$14:$AV$115,8,0),"")</f>
        <v/>
      </c>
      <c r="J285" s="97" t="str">
        <f>IFERROR(VLOOKUP($B285,'1.Data Part I'!$AJ$14:$AV$115,9,0),"")</f>
        <v/>
      </c>
      <c r="K285" s="100" t="str">
        <f>IFERROR(VLOOKUP($B285,'1.Data Part I'!$AJ$14:$AV$115,10,0),"")</f>
        <v/>
      </c>
      <c r="L285" s="100" t="str">
        <f>IFERROR(VLOOKUP($B285,'1.Data Part I'!$AJ$14:$AV$115,11,0),"")</f>
        <v/>
      </c>
      <c r="M285" s="97" t="str">
        <f>IFERROR(VLOOKUP($B285,'1.Data Part I'!$AJ$14:$AV$115,12,0),"")</f>
        <v/>
      </c>
      <c r="N285" s="128" t="str">
        <f>IFERROR(VLOOKUP($B285,'1.Data Part I'!$AJ$14:$AV$115,13,0),"")</f>
        <v/>
      </c>
      <c r="O285" s="95"/>
      <c r="P285" s="80"/>
      <c r="Q285" s="101" t="str">
        <f t="shared" si="6"/>
        <v/>
      </c>
    </row>
    <row r="286" spans="2:17" x14ac:dyDescent="0.25">
      <c r="B286" s="98"/>
      <c r="C286" s="97" t="str">
        <f>IFERROR(VLOOKUP($B286,'1.Data Part I'!$AJ$14:$AV$115,2,0),"")</f>
        <v/>
      </c>
      <c r="D286" s="97" t="str">
        <f>IFERROR(VLOOKUP($B286,'1.Data Part I'!$AJ$14:$AV$115,3,0),"")</f>
        <v/>
      </c>
      <c r="E286" s="97" t="str">
        <f>IFERROR(VLOOKUP($B286,'1.Data Part I'!$AJ$14:$AV$115,4,0),"")</f>
        <v/>
      </c>
      <c r="F286" s="97" t="str">
        <f>IFERROR(VLOOKUP($B286,'1.Data Part I'!$AJ$14:$AV$115,5,0),"")</f>
        <v/>
      </c>
      <c r="G286" s="122" t="str">
        <f>IFERROR(VLOOKUP($B286,'1.Data Part I'!$AJ$14:$AV$115,6,0),"")</f>
        <v/>
      </c>
      <c r="H286" s="97" t="str">
        <f>IFERROR(VLOOKUP($B286,'1.Data Part I'!$AJ$14:$AV$115,7,0),"")</f>
        <v/>
      </c>
      <c r="I286" s="122" t="str">
        <f>IFERROR(VLOOKUP($B286,'1.Data Part I'!$AJ$14:$AV$115,8,0),"")</f>
        <v/>
      </c>
      <c r="J286" s="97" t="str">
        <f>IFERROR(VLOOKUP($B286,'1.Data Part I'!$AJ$14:$AV$115,9,0),"")</f>
        <v/>
      </c>
      <c r="K286" s="100" t="str">
        <f>IFERROR(VLOOKUP($B286,'1.Data Part I'!$AJ$14:$AV$115,10,0),"")</f>
        <v/>
      </c>
      <c r="L286" s="100" t="str">
        <f>IFERROR(VLOOKUP($B286,'1.Data Part I'!$AJ$14:$AV$115,11,0),"")</f>
        <v/>
      </c>
      <c r="M286" s="97" t="str">
        <f>IFERROR(VLOOKUP($B286,'1.Data Part I'!$AJ$14:$AV$115,12,0),"")</f>
        <v/>
      </c>
      <c r="N286" s="128" t="str">
        <f>IFERROR(VLOOKUP($B286,'1.Data Part I'!$AJ$14:$AV$115,13,0),"")</f>
        <v/>
      </c>
      <c r="O286" s="95"/>
      <c r="P286" s="80"/>
      <c r="Q286" s="101" t="str">
        <f t="shared" si="6"/>
        <v/>
      </c>
    </row>
    <row r="287" spans="2:17" x14ac:dyDescent="0.25">
      <c r="B287" s="98"/>
      <c r="C287" s="97" t="str">
        <f>IFERROR(VLOOKUP($B287,'1.Data Part I'!$AJ$14:$AV$115,2,0),"")</f>
        <v/>
      </c>
      <c r="D287" s="97" t="str">
        <f>IFERROR(VLOOKUP($B287,'1.Data Part I'!$AJ$14:$AV$115,3,0),"")</f>
        <v/>
      </c>
      <c r="E287" s="97" t="str">
        <f>IFERROR(VLOOKUP($B287,'1.Data Part I'!$AJ$14:$AV$115,4,0),"")</f>
        <v/>
      </c>
      <c r="F287" s="97" t="str">
        <f>IFERROR(VLOOKUP($B287,'1.Data Part I'!$AJ$14:$AV$115,5,0),"")</f>
        <v/>
      </c>
      <c r="G287" s="122" t="str">
        <f>IFERROR(VLOOKUP($B287,'1.Data Part I'!$AJ$14:$AV$115,6,0),"")</f>
        <v/>
      </c>
      <c r="H287" s="97" t="str">
        <f>IFERROR(VLOOKUP($B287,'1.Data Part I'!$AJ$14:$AV$115,7,0),"")</f>
        <v/>
      </c>
      <c r="I287" s="122" t="str">
        <f>IFERROR(VLOOKUP($B287,'1.Data Part I'!$AJ$14:$AV$115,8,0),"")</f>
        <v/>
      </c>
      <c r="J287" s="97" t="str">
        <f>IFERROR(VLOOKUP($B287,'1.Data Part I'!$AJ$14:$AV$115,9,0),"")</f>
        <v/>
      </c>
      <c r="K287" s="100" t="str">
        <f>IFERROR(VLOOKUP($B287,'1.Data Part I'!$AJ$14:$AV$115,10,0),"")</f>
        <v/>
      </c>
      <c r="L287" s="100" t="str">
        <f>IFERROR(VLOOKUP($B287,'1.Data Part I'!$AJ$14:$AV$115,11,0),"")</f>
        <v/>
      </c>
      <c r="M287" s="97" t="str">
        <f>IFERROR(VLOOKUP($B287,'1.Data Part I'!$AJ$14:$AV$115,12,0),"")</f>
        <v/>
      </c>
      <c r="N287" s="128" t="str">
        <f>IFERROR(VLOOKUP($B287,'1.Data Part I'!$AJ$14:$AV$115,13,0),"")</f>
        <v/>
      </c>
      <c r="O287" s="95"/>
      <c r="P287" s="80"/>
      <c r="Q287" s="101" t="str">
        <f t="shared" si="6"/>
        <v/>
      </c>
    </row>
    <row r="288" spans="2:17" x14ac:dyDescent="0.25">
      <c r="B288" s="98"/>
      <c r="C288" s="97" t="str">
        <f>IFERROR(VLOOKUP($B288,'1.Data Part I'!$AJ$14:$AV$115,2,0),"")</f>
        <v/>
      </c>
      <c r="D288" s="97" t="str">
        <f>IFERROR(VLOOKUP($B288,'1.Data Part I'!$AJ$14:$AV$115,3,0),"")</f>
        <v/>
      </c>
      <c r="E288" s="97" t="str">
        <f>IFERROR(VLOOKUP($B288,'1.Data Part I'!$AJ$14:$AV$115,4,0),"")</f>
        <v/>
      </c>
      <c r="F288" s="97" t="str">
        <f>IFERROR(VLOOKUP($B288,'1.Data Part I'!$AJ$14:$AV$115,5,0),"")</f>
        <v/>
      </c>
      <c r="G288" s="122" t="str">
        <f>IFERROR(VLOOKUP($B288,'1.Data Part I'!$AJ$14:$AV$115,6,0),"")</f>
        <v/>
      </c>
      <c r="H288" s="97" t="str">
        <f>IFERROR(VLOOKUP($B288,'1.Data Part I'!$AJ$14:$AV$115,7,0),"")</f>
        <v/>
      </c>
      <c r="I288" s="122" t="str">
        <f>IFERROR(VLOOKUP($B288,'1.Data Part I'!$AJ$14:$AV$115,8,0),"")</f>
        <v/>
      </c>
      <c r="J288" s="97" t="str">
        <f>IFERROR(VLOOKUP($B288,'1.Data Part I'!$AJ$14:$AV$115,9,0),"")</f>
        <v/>
      </c>
      <c r="K288" s="100" t="str">
        <f>IFERROR(VLOOKUP($B288,'1.Data Part I'!$AJ$14:$AV$115,10,0),"")</f>
        <v/>
      </c>
      <c r="L288" s="100" t="str">
        <f>IFERROR(VLOOKUP($B288,'1.Data Part I'!$AJ$14:$AV$115,11,0),"")</f>
        <v/>
      </c>
      <c r="M288" s="97" t="str">
        <f>IFERROR(VLOOKUP($B288,'1.Data Part I'!$AJ$14:$AV$115,12,0),"")</f>
        <v/>
      </c>
      <c r="N288" s="128" t="str">
        <f>IFERROR(VLOOKUP($B288,'1.Data Part I'!$AJ$14:$AV$115,13,0),"")</f>
        <v/>
      </c>
      <c r="O288" s="95"/>
      <c r="P288" s="80"/>
      <c r="Q288" s="101" t="str">
        <f t="shared" si="6"/>
        <v/>
      </c>
    </row>
    <row r="289" spans="2:17" x14ac:dyDescent="0.25">
      <c r="B289" s="98"/>
      <c r="C289" s="97" t="str">
        <f>IFERROR(VLOOKUP($B289,'1.Data Part I'!$AJ$14:$AV$115,2,0),"")</f>
        <v/>
      </c>
      <c r="D289" s="97" t="str">
        <f>IFERROR(VLOOKUP($B289,'1.Data Part I'!$AJ$14:$AV$115,3,0),"")</f>
        <v/>
      </c>
      <c r="E289" s="97" t="str">
        <f>IFERROR(VLOOKUP($B289,'1.Data Part I'!$AJ$14:$AV$115,4,0),"")</f>
        <v/>
      </c>
      <c r="F289" s="97" t="str">
        <f>IFERROR(VLOOKUP($B289,'1.Data Part I'!$AJ$14:$AV$115,5,0),"")</f>
        <v/>
      </c>
      <c r="G289" s="122" t="str">
        <f>IFERROR(VLOOKUP($B289,'1.Data Part I'!$AJ$14:$AV$115,6,0),"")</f>
        <v/>
      </c>
      <c r="H289" s="97" t="str">
        <f>IFERROR(VLOOKUP($B289,'1.Data Part I'!$AJ$14:$AV$115,7,0),"")</f>
        <v/>
      </c>
      <c r="I289" s="122" t="str">
        <f>IFERROR(VLOOKUP($B289,'1.Data Part I'!$AJ$14:$AV$115,8,0),"")</f>
        <v/>
      </c>
      <c r="J289" s="97" t="str">
        <f>IFERROR(VLOOKUP($B289,'1.Data Part I'!$AJ$14:$AV$115,9,0),"")</f>
        <v/>
      </c>
      <c r="K289" s="100" t="str">
        <f>IFERROR(VLOOKUP($B289,'1.Data Part I'!$AJ$14:$AV$115,10,0),"")</f>
        <v/>
      </c>
      <c r="L289" s="100" t="str">
        <f>IFERROR(VLOOKUP($B289,'1.Data Part I'!$AJ$14:$AV$115,11,0),"")</f>
        <v/>
      </c>
      <c r="M289" s="97" t="str">
        <f>IFERROR(VLOOKUP($B289,'1.Data Part I'!$AJ$14:$AV$115,12,0),"")</f>
        <v/>
      </c>
      <c r="N289" s="128" t="str">
        <f>IFERROR(VLOOKUP($B289,'1.Data Part I'!$AJ$14:$AV$115,13,0),"")</f>
        <v/>
      </c>
      <c r="O289" s="95"/>
      <c r="P289" s="80"/>
      <c r="Q289" s="101" t="str">
        <f t="shared" si="6"/>
        <v/>
      </c>
    </row>
    <row r="290" spans="2:17" x14ac:dyDescent="0.25">
      <c r="B290" s="98"/>
      <c r="C290" s="97" t="str">
        <f>IFERROR(VLOOKUP($B290,'1.Data Part I'!$AJ$14:$AV$115,2,0),"")</f>
        <v/>
      </c>
      <c r="D290" s="97" t="str">
        <f>IFERROR(VLOOKUP($B290,'1.Data Part I'!$AJ$14:$AV$115,3,0),"")</f>
        <v/>
      </c>
      <c r="E290" s="97" t="str">
        <f>IFERROR(VLOOKUP($B290,'1.Data Part I'!$AJ$14:$AV$115,4,0),"")</f>
        <v/>
      </c>
      <c r="F290" s="97" t="str">
        <f>IFERROR(VLOOKUP($B290,'1.Data Part I'!$AJ$14:$AV$115,5,0),"")</f>
        <v/>
      </c>
      <c r="G290" s="122" t="str">
        <f>IFERROR(VLOOKUP($B290,'1.Data Part I'!$AJ$14:$AV$115,6,0),"")</f>
        <v/>
      </c>
      <c r="H290" s="97" t="str">
        <f>IFERROR(VLOOKUP($B290,'1.Data Part I'!$AJ$14:$AV$115,7,0),"")</f>
        <v/>
      </c>
      <c r="I290" s="122" t="str">
        <f>IFERROR(VLOOKUP($B290,'1.Data Part I'!$AJ$14:$AV$115,8,0),"")</f>
        <v/>
      </c>
      <c r="J290" s="97" t="str">
        <f>IFERROR(VLOOKUP($B290,'1.Data Part I'!$AJ$14:$AV$115,9,0),"")</f>
        <v/>
      </c>
      <c r="K290" s="100" t="str">
        <f>IFERROR(VLOOKUP($B290,'1.Data Part I'!$AJ$14:$AV$115,10,0),"")</f>
        <v/>
      </c>
      <c r="L290" s="100" t="str">
        <f>IFERROR(VLOOKUP($B290,'1.Data Part I'!$AJ$14:$AV$115,11,0),"")</f>
        <v/>
      </c>
      <c r="M290" s="97" t="str">
        <f>IFERROR(VLOOKUP($B290,'1.Data Part I'!$AJ$14:$AV$115,12,0),"")</f>
        <v/>
      </c>
      <c r="N290" s="128" t="str">
        <f>IFERROR(VLOOKUP($B290,'1.Data Part I'!$AJ$14:$AV$115,13,0),"")</f>
        <v/>
      </c>
      <c r="O290" s="95"/>
      <c r="P290" s="80"/>
      <c r="Q290" s="101" t="str">
        <f t="shared" si="6"/>
        <v/>
      </c>
    </row>
    <row r="291" spans="2:17" x14ac:dyDescent="0.25">
      <c r="B291" s="98"/>
      <c r="C291" s="97" t="str">
        <f>IFERROR(VLOOKUP($B291,'1.Data Part I'!$AJ$14:$AV$115,2,0),"")</f>
        <v/>
      </c>
      <c r="D291" s="97" t="str">
        <f>IFERROR(VLOOKUP($B291,'1.Data Part I'!$AJ$14:$AV$115,3,0),"")</f>
        <v/>
      </c>
      <c r="E291" s="97" t="str">
        <f>IFERROR(VLOOKUP($B291,'1.Data Part I'!$AJ$14:$AV$115,4,0),"")</f>
        <v/>
      </c>
      <c r="F291" s="97" t="str">
        <f>IFERROR(VLOOKUP($B291,'1.Data Part I'!$AJ$14:$AV$115,5,0),"")</f>
        <v/>
      </c>
      <c r="G291" s="122" t="str">
        <f>IFERROR(VLOOKUP($B291,'1.Data Part I'!$AJ$14:$AV$115,6,0),"")</f>
        <v/>
      </c>
      <c r="H291" s="97" t="str">
        <f>IFERROR(VLOOKUP($B291,'1.Data Part I'!$AJ$14:$AV$115,7,0),"")</f>
        <v/>
      </c>
      <c r="I291" s="122" t="str">
        <f>IFERROR(VLOOKUP($B291,'1.Data Part I'!$AJ$14:$AV$115,8,0),"")</f>
        <v/>
      </c>
      <c r="J291" s="97" t="str">
        <f>IFERROR(VLOOKUP($B291,'1.Data Part I'!$AJ$14:$AV$115,9,0),"")</f>
        <v/>
      </c>
      <c r="K291" s="100" t="str">
        <f>IFERROR(VLOOKUP($B291,'1.Data Part I'!$AJ$14:$AV$115,10,0),"")</f>
        <v/>
      </c>
      <c r="L291" s="100" t="str">
        <f>IFERROR(VLOOKUP($B291,'1.Data Part I'!$AJ$14:$AV$115,11,0),"")</f>
        <v/>
      </c>
      <c r="M291" s="97" t="str">
        <f>IFERROR(VLOOKUP($B291,'1.Data Part I'!$AJ$14:$AV$115,12,0),"")</f>
        <v/>
      </c>
      <c r="N291" s="128" t="str">
        <f>IFERROR(VLOOKUP($B291,'1.Data Part I'!$AJ$14:$AV$115,13,0),"")</f>
        <v/>
      </c>
      <c r="O291" s="95"/>
      <c r="P291" s="80"/>
      <c r="Q291" s="101" t="str">
        <f t="shared" si="6"/>
        <v/>
      </c>
    </row>
    <row r="292" spans="2:17" x14ac:dyDescent="0.25">
      <c r="B292" s="98"/>
      <c r="C292" s="97" t="str">
        <f>IFERROR(VLOOKUP($B292,'1.Data Part I'!$AJ$14:$AV$115,2,0),"")</f>
        <v/>
      </c>
      <c r="D292" s="97" t="str">
        <f>IFERROR(VLOOKUP($B292,'1.Data Part I'!$AJ$14:$AV$115,3,0),"")</f>
        <v/>
      </c>
      <c r="E292" s="97" t="str">
        <f>IFERROR(VLOOKUP($B292,'1.Data Part I'!$AJ$14:$AV$115,4,0),"")</f>
        <v/>
      </c>
      <c r="F292" s="97" t="str">
        <f>IFERROR(VLOOKUP($B292,'1.Data Part I'!$AJ$14:$AV$115,5,0),"")</f>
        <v/>
      </c>
      <c r="G292" s="122" t="str">
        <f>IFERROR(VLOOKUP($B292,'1.Data Part I'!$AJ$14:$AV$115,6,0),"")</f>
        <v/>
      </c>
      <c r="H292" s="97" t="str">
        <f>IFERROR(VLOOKUP($B292,'1.Data Part I'!$AJ$14:$AV$115,7,0),"")</f>
        <v/>
      </c>
      <c r="I292" s="122" t="str">
        <f>IFERROR(VLOOKUP($B292,'1.Data Part I'!$AJ$14:$AV$115,8,0),"")</f>
        <v/>
      </c>
      <c r="J292" s="97" t="str">
        <f>IFERROR(VLOOKUP($B292,'1.Data Part I'!$AJ$14:$AV$115,9,0),"")</f>
        <v/>
      </c>
      <c r="K292" s="100" t="str">
        <f>IFERROR(VLOOKUP($B292,'1.Data Part I'!$AJ$14:$AV$115,10,0),"")</f>
        <v/>
      </c>
      <c r="L292" s="100" t="str">
        <f>IFERROR(VLOOKUP($B292,'1.Data Part I'!$AJ$14:$AV$115,11,0),"")</f>
        <v/>
      </c>
      <c r="M292" s="97" t="str">
        <f>IFERROR(VLOOKUP($B292,'1.Data Part I'!$AJ$14:$AV$115,12,0),"")</f>
        <v/>
      </c>
      <c r="N292" s="128" t="str">
        <f>IFERROR(VLOOKUP($B292,'1.Data Part I'!$AJ$14:$AV$115,13,0),"")</f>
        <v/>
      </c>
      <c r="O292" s="95"/>
      <c r="P292" s="80"/>
      <c r="Q292" s="101" t="str">
        <f t="shared" si="6"/>
        <v/>
      </c>
    </row>
    <row r="293" spans="2:17" x14ac:dyDescent="0.25">
      <c r="B293" s="98"/>
      <c r="C293" s="97" t="str">
        <f>IFERROR(VLOOKUP($B293,'1.Data Part I'!$AJ$14:$AV$115,2,0),"")</f>
        <v/>
      </c>
      <c r="D293" s="97" t="str">
        <f>IFERROR(VLOOKUP($B293,'1.Data Part I'!$AJ$14:$AV$115,3,0),"")</f>
        <v/>
      </c>
      <c r="E293" s="97" t="str">
        <f>IFERROR(VLOOKUP($B293,'1.Data Part I'!$AJ$14:$AV$115,4,0),"")</f>
        <v/>
      </c>
      <c r="F293" s="97" t="str">
        <f>IFERROR(VLOOKUP($B293,'1.Data Part I'!$AJ$14:$AV$115,5,0),"")</f>
        <v/>
      </c>
      <c r="G293" s="122" t="str">
        <f>IFERROR(VLOOKUP($B293,'1.Data Part I'!$AJ$14:$AV$115,6,0),"")</f>
        <v/>
      </c>
      <c r="H293" s="97" t="str">
        <f>IFERROR(VLOOKUP($B293,'1.Data Part I'!$AJ$14:$AV$115,7,0),"")</f>
        <v/>
      </c>
      <c r="I293" s="122" t="str">
        <f>IFERROR(VLOOKUP($B293,'1.Data Part I'!$AJ$14:$AV$115,8,0),"")</f>
        <v/>
      </c>
      <c r="J293" s="97" t="str">
        <f>IFERROR(VLOOKUP($B293,'1.Data Part I'!$AJ$14:$AV$115,9,0),"")</f>
        <v/>
      </c>
      <c r="K293" s="100" t="str">
        <f>IFERROR(VLOOKUP($B293,'1.Data Part I'!$AJ$14:$AV$115,10,0),"")</f>
        <v/>
      </c>
      <c r="L293" s="100" t="str">
        <f>IFERROR(VLOOKUP($B293,'1.Data Part I'!$AJ$14:$AV$115,11,0),"")</f>
        <v/>
      </c>
      <c r="M293" s="97" t="str">
        <f>IFERROR(VLOOKUP($B293,'1.Data Part I'!$AJ$14:$AV$115,12,0),"")</f>
        <v/>
      </c>
      <c r="N293" s="128" t="str">
        <f>IFERROR(VLOOKUP($B293,'1.Data Part I'!$AJ$14:$AV$115,13,0),"")</f>
        <v/>
      </c>
      <c r="O293" s="95"/>
      <c r="P293" s="80"/>
      <c r="Q293" s="101" t="str">
        <f t="shared" si="6"/>
        <v/>
      </c>
    </row>
    <row r="294" spans="2:17" x14ac:dyDescent="0.25">
      <c r="B294" s="98"/>
      <c r="C294" s="97" t="str">
        <f>IFERROR(VLOOKUP($B294,'1.Data Part I'!$AJ$14:$AV$115,2,0),"")</f>
        <v/>
      </c>
      <c r="D294" s="97" t="str">
        <f>IFERROR(VLOOKUP($B294,'1.Data Part I'!$AJ$14:$AV$115,3,0),"")</f>
        <v/>
      </c>
      <c r="E294" s="97" t="str">
        <f>IFERROR(VLOOKUP($B294,'1.Data Part I'!$AJ$14:$AV$115,4,0),"")</f>
        <v/>
      </c>
      <c r="F294" s="97" t="str">
        <f>IFERROR(VLOOKUP($B294,'1.Data Part I'!$AJ$14:$AV$115,5,0),"")</f>
        <v/>
      </c>
      <c r="G294" s="122" t="str">
        <f>IFERROR(VLOOKUP($B294,'1.Data Part I'!$AJ$14:$AV$115,6,0),"")</f>
        <v/>
      </c>
      <c r="H294" s="97" t="str">
        <f>IFERROR(VLOOKUP($B294,'1.Data Part I'!$AJ$14:$AV$115,7,0),"")</f>
        <v/>
      </c>
      <c r="I294" s="122" t="str">
        <f>IFERROR(VLOOKUP($B294,'1.Data Part I'!$AJ$14:$AV$115,8,0),"")</f>
        <v/>
      </c>
      <c r="J294" s="97" t="str">
        <f>IFERROR(VLOOKUP($B294,'1.Data Part I'!$AJ$14:$AV$115,9,0),"")</f>
        <v/>
      </c>
      <c r="K294" s="100" t="str">
        <f>IFERROR(VLOOKUP($B294,'1.Data Part I'!$AJ$14:$AV$115,10,0),"")</f>
        <v/>
      </c>
      <c r="L294" s="100" t="str">
        <f>IFERROR(VLOOKUP($B294,'1.Data Part I'!$AJ$14:$AV$115,11,0),"")</f>
        <v/>
      </c>
      <c r="M294" s="97" t="str">
        <f>IFERROR(VLOOKUP($B294,'1.Data Part I'!$AJ$14:$AV$115,12,0),"")</f>
        <v/>
      </c>
      <c r="N294" s="128" t="str">
        <f>IFERROR(VLOOKUP($B294,'1.Data Part I'!$AJ$14:$AV$115,13,0),"")</f>
        <v/>
      </c>
      <c r="O294" s="95"/>
      <c r="P294" s="80"/>
      <c r="Q294" s="101" t="str">
        <f t="shared" si="6"/>
        <v/>
      </c>
    </row>
    <row r="295" spans="2:17" x14ac:dyDescent="0.25">
      <c r="B295" s="98"/>
      <c r="C295" s="97" t="str">
        <f>IFERROR(VLOOKUP($B295,'1.Data Part I'!$AJ$14:$AV$115,2,0),"")</f>
        <v/>
      </c>
      <c r="D295" s="97" t="str">
        <f>IFERROR(VLOOKUP($B295,'1.Data Part I'!$AJ$14:$AV$115,3,0),"")</f>
        <v/>
      </c>
      <c r="E295" s="97" t="str">
        <f>IFERROR(VLOOKUP($B295,'1.Data Part I'!$AJ$14:$AV$115,4,0),"")</f>
        <v/>
      </c>
      <c r="F295" s="97" t="str">
        <f>IFERROR(VLOOKUP($B295,'1.Data Part I'!$AJ$14:$AV$115,5,0),"")</f>
        <v/>
      </c>
      <c r="G295" s="122" t="str">
        <f>IFERROR(VLOOKUP($B295,'1.Data Part I'!$AJ$14:$AV$115,6,0),"")</f>
        <v/>
      </c>
      <c r="H295" s="97" t="str">
        <f>IFERROR(VLOOKUP($B295,'1.Data Part I'!$AJ$14:$AV$115,7,0),"")</f>
        <v/>
      </c>
      <c r="I295" s="122" t="str">
        <f>IFERROR(VLOOKUP($B295,'1.Data Part I'!$AJ$14:$AV$115,8,0),"")</f>
        <v/>
      </c>
      <c r="J295" s="97" t="str">
        <f>IFERROR(VLOOKUP($B295,'1.Data Part I'!$AJ$14:$AV$115,9,0),"")</f>
        <v/>
      </c>
      <c r="K295" s="100" t="str">
        <f>IFERROR(VLOOKUP($B295,'1.Data Part I'!$AJ$14:$AV$115,10,0),"")</f>
        <v/>
      </c>
      <c r="L295" s="100" t="str">
        <f>IFERROR(VLOOKUP($B295,'1.Data Part I'!$AJ$14:$AV$115,11,0),"")</f>
        <v/>
      </c>
      <c r="M295" s="97" t="str">
        <f>IFERROR(VLOOKUP($B295,'1.Data Part I'!$AJ$14:$AV$115,12,0),"")</f>
        <v/>
      </c>
      <c r="N295" s="128" t="str">
        <f>IFERROR(VLOOKUP($B295,'1.Data Part I'!$AJ$14:$AV$115,13,0),"")</f>
        <v/>
      </c>
      <c r="O295" s="95"/>
      <c r="P295" s="80"/>
      <c r="Q295" s="101" t="str">
        <f t="shared" si="6"/>
        <v/>
      </c>
    </row>
    <row r="296" spans="2:17" x14ac:dyDescent="0.25">
      <c r="B296" s="98"/>
      <c r="C296" s="97" t="str">
        <f>IFERROR(VLOOKUP($B296,'1.Data Part I'!$AJ$14:$AV$115,2,0),"")</f>
        <v/>
      </c>
      <c r="D296" s="97" t="str">
        <f>IFERROR(VLOOKUP($B296,'1.Data Part I'!$AJ$14:$AV$115,3,0),"")</f>
        <v/>
      </c>
      <c r="E296" s="97" t="str">
        <f>IFERROR(VLOOKUP($B296,'1.Data Part I'!$AJ$14:$AV$115,4,0),"")</f>
        <v/>
      </c>
      <c r="F296" s="97" t="str">
        <f>IFERROR(VLOOKUP($B296,'1.Data Part I'!$AJ$14:$AV$115,5,0),"")</f>
        <v/>
      </c>
      <c r="G296" s="122" t="str">
        <f>IFERROR(VLOOKUP($B296,'1.Data Part I'!$AJ$14:$AV$115,6,0),"")</f>
        <v/>
      </c>
      <c r="H296" s="97" t="str">
        <f>IFERROR(VLOOKUP($B296,'1.Data Part I'!$AJ$14:$AV$115,7,0),"")</f>
        <v/>
      </c>
      <c r="I296" s="122" t="str">
        <f>IFERROR(VLOOKUP($B296,'1.Data Part I'!$AJ$14:$AV$115,8,0),"")</f>
        <v/>
      </c>
      <c r="J296" s="97" t="str">
        <f>IFERROR(VLOOKUP($B296,'1.Data Part I'!$AJ$14:$AV$115,9,0),"")</f>
        <v/>
      </c>
      <c r="K296" s="100" t="str">
        <f>IFERROR(VLOOKUP($B296,'1.Data Part I'!$AJ$14:$AV$115,10,0),"")</f>
        <v/>
      </c>
      <c r="L296" s="100" t="str">
        <f>IFERROR(VLOOKUP($B296,'1.Data Part I'!$AJ$14:$AV$115,11,0),"")</f>
        <v/>
      </c>
      <c r="M296" s="97" t="str">
        <f>IFERROR(VLOOKUP($B296,'1.Data Part I'!$AJ$14:$AV$115,12,0),"")</f>
        <v/>
      </c>
      <c r="N296" s="128" t="str">
        <f>IFERROR(VLOOKUP($B296,'1.Data Part I'!$AJ$14:$AV$115,13,0),"")</f>
        <v/>
      </c>
      <c r="O296" s="95"/>
      <c r="P296" s="80"/>
      <c r="Q296" s="101" t="str">
        <f t="shared" ref="Q296:Q329" si="7">IFERROR(N296*P296,"")</f>
        <v/>
      </c>
    </row>
    <row r="297" spans="2:17" x14ac:dyDescent="0.25">
      <c r="B297" s="98"/>
      <c r="C297" s="97" t="str">
        <f>IFERROR(VLOOKUP($B297,'1.Data Part I'!$AJ$14:$AV$115,2,0),"")</f>
        <v/>
      </c>
      <c r="D297" s="97" t="str">
        <f>IFERROR(VLOOKUP($B297,'1.Data Part I'!$AJ$14:$AV$115,3,0),"")</f>
        <v/>
      </c>
      <c r="E297" s="97" t="str">
        <f>IFERROR(VLOOKUP($B297,'1.Data Part I'!$AJ$14:$AV$115,4,0),"")</f>
        <v/>
      </c>
      <c r="F297" s="97" t="str">
        <f>IFERROR(VLOOKUP($B297,'1.Data Part I'!$AJ$14:$AV$115,5,0),"")</f>
        <v/>
      </c>
      <c r="G297" s="122" t="str">
        <f>IFERROR(VLOOKUP($B297,'1.Data Part I'!$AJ$14:$AV$115,6,0),"")</f>
        <v/>
      </c>
      <c r="H297" s="97" t="str">
        <f>IFERROR(VLOOKUP($B297,'1.Data Part I'!$AJ$14:$AV$115,7,0),"")</f>
        <v/>
      </c>
      <c r="I297" s="122" t="str">
        <f>IFERROR(VLOOKUP($B297,'1.Data Part I'!$AJ$14:$AV$115,8,0),"")</f>
        <v/>
      </c>
      <c r="J297" s="97" t="str">
        <f>IFERROR(VLOOKUP($B297,'1.Data Part I'!$AJ$14:$AV$115,9,0),"")</f>
        <v/>
      </c>
      <c r="K297" s="100" t="str">
        <f>IFERROR(VLOOKUP($B297,'1.Data Part I'!$AJ$14:$AV$115,10,0),"")</f>
        <v/>
      </c>
      <c r="L297" s="100" t="str">
        <f>IFERROR(VLOOKUP($B297,'1.Data Part I'!$AJ$14:$AV$115,11,0),"")</f>
        <v/>
      </c>
      <c r="M297" s="97" t="str">
        <f>IFERROR(VLOOKUP($B297,'1.Data Part I'!$AJ$14:$AV$115,12,0),"")</f>
        <v/>
      </c>
      <c r="N297" s="128" t="str">
        <f>IFERROR(VLOOKUP($B297,'1.Data Part I'!$AJ$14:$AV$115,13,0),"")</f>
        <v/>
      </c>
      <c r="O297" s="95"/>
      <c r="P297" s="80"/>
      <c r="Q297" s="101" t="str">
        <f t="shared" si="7"/>
        <v/>
      </c>
    </row>
    <row r="298" spans="2:17" x14ac:dyDescent="0.25">
      <c r="B298" s="98"/>
      <c r="C298" s="97" t="str">
        <f>IFERROR(VLOOKUP($B298,'1.Data Part I'!$AJ$14:$AV$115,2,0),"")</f>
        <v/>
      </c>
      <c r="D298" s="97" t="str">
        <f>IFERROR(VLOOKUP($B298,'1.Data Part I'!$AJ$14:$AV$115,3,0),"")</f>
        <v/>
      </c>
      <c r="E298" s="97" t="str">
        <f>IFERROR(VLOOKUP($B298,'1.Data Part I'!$AJ$14:$AV$115,4,0),"")</f>
        <v/>
      </c>
      <c r="F298" s="97" t="str">
        <f>IFERROR(VLOOKUP($B298,'1.Data Part I'!$AJ$14:$AV$115,5,0),"")</f>
        <v/>
      </c>
      <c r="G298" s="122" t="str">
        <f>IFERROR(VLOOKUP($B298,'1.Data Part I'!$AJ$14:$AV$115,6,0),"")</f>
        <v/>
      </c>
      <c r="H298" s="97" t="str">
        <f>IFERROR(VLOOKUP($B298,'1.Data Part I'!$AJ$14:$AV$115,7,0),"")</f>
        <v/>
      </c>
      <c r="I298" s="122" t="str">
        <f>IFERROR(VLOOKUP($B298,'1.Data Part I'!$AJ$14:$AV$115,8,0),"")</f>
        <v/>
      </c>
      <c r="J298" s="97" t="str">
        <f>IFERROR(VLOOKUP($B298,'1.Data Part I'!$AJ$14:$AV$115,9,0),"")</f>
        <v/>
      </c>
      <c r="K298" s="100" t="str">
        <f>IFERROR(VLOOKUP($B298,'1.Data Part I'!$AJ$14:$AV$115,10,0),"")</f>
        <v/>
      </c>
      <c r="L298" s="100" t="str">
        <f>IFERROR(VLOOKUP($B298,'1.Data Part I'!$AJ$14:$AV$115,11,0),"")</f>
        <v/>
      </c>
      <c r="M298" s="97" t="str">
        <f>IFERROR(VLOOKUP($B298,'1.Data Part I'!$AJ$14:$AV$115,12,0),"")</f>
        <v/>
      </c>
      <c r="N298" s="128" t="str">
        <f>IFERROR(VLOOKUP($B298,'1.Data Part I'!$AJ$14:$AV$115,13,0),"")</f>
        <v/>
      </c>
      <c r="O298" s="95"/>
      <c r="P298" s="80"/>
      <c r="Q298" s="101" t="str">
        <f t="shared" si="7"/>
        <v/>
      </c>
    </row>
    <row r="299" spans="2:17" x14ac:dyDescent="0.25">
      <c r="B299" s="98"/>
      <c r="C299" s="97" t="str">
        <f>IFERROR(VLOOKUP($B299,'1.Data Part I'!$AJ$14:$AV$115,2,0),"")</f>
        <v/>
      </c>
      <c r="D299" s="97" t="str">
        <f>IFERROR(VLOOKUP($B299,'1.Data Part I'!$AJ$14:$AV$115,3,0),"")</f>
        <v/>
      </c>
      <c r="E299" s="97" t="str">
        <f>IFERROR(VLOOKUP($B299,'1.Data Part I'!$AJ$14:$AV$115,4,0),"")</f>
        <v/>
      </c>
      <c r="F299" s="97" t="str">
        <f>IFERROR(VLOOKUP($B299,'1.Data Part I'!$AJ$14:$AV$115,5,0),"")</f>
        <v/>
      </c>
      <c r="G299" s="122" t="str">
        <f>IFERROR(VLOOKUP($B299,'1.Data Part I'!$AJ$14:$AV$115,6,0),"")</f>
        <v/>
      </c>
      <c r="H299" s="97" t="str">
        <f>IFERROR(VLOOKUP($B299,'1.Data Part I'!$AJ$14:$AV$115,7,0),"")</f>
        <v/>
      </c>
      <c r="I299" s="122" t="str">
        <f>IFERROR(VLOOKUP($B299,'1.Data Part I'!$AJ$14:$AV$115,8,0),"")</f>
        <v/>
      </c>
      <c r="J299" s="97" t="str">
        <f>IFERROR(VLOOKUP($B299,'1.Data Part I'!$AJ$14:$AV$115,9,0),"")</f>
        <v/>
      </c>
      <c r="K299" s="100" t="str">
        <f>IFERROR(VLOOKUP($B299,'1.Data Part I'!$AJ$14:$AV$115,10,0),"")</f>
        <v/>
      </c>
      <c r="L299" s="100" t="str">
        <f>IFERROR(VLOOKUP($B299,'1.Data Part I'!$AJ$14:$AV$115,11,0),"")</f>
        <v/>
      </c>
      <c r="M299" s="97" t="str">
        <f>IFERROR(VLOOKUP($B299,'1.Data Part I'!$AJ$14:$AV$115,12,0),"")</f>
        <v/>
      </c>
      <c r="N299" s="128" t="str">
        <f>IFERROR(VLOOKUP($B299,'1.Data Part I'!$AJ$14:$AV$115,13,0),"")</f>
        <v/>
      </c>
      <c r="O299" s="95"/>
      <c r="P299" s="80"/>
      <c r="Q299" s="101" t="str">
        <f t="shared" si="7"/>
        <v/>
      </c>
    </row>
    <row r="300" spans="2:17" x14ac:dyDescent="0.25">
      <c r="B300" s="98"/>
      <c r="C300" s="97" t="str">
        <f>IFERROR(VLOOKUP($B300,'1.Data Part I'!$AJ$14:$AV$115,2,0),"")</f>
        <v/>
      </c>
      <c r="D300" s="97" t="str">
        <f>IFERROR(VLOOKUP($B300,'1.Data Part I'!$AJ$14:$AV$115,3,0),"")</f>
        <v/>
      </c>
      <c r="E300" s="97" t="str">
        <f>IFERROR(VLOOKUP($B300,'1.Data Part I'!$AJ$14:$AV$115,4,0),"")</f>
        <v/>
      </c>
      <c r="F300" s="97" t="str">
        <f>IFERROR(VLOOKUP($B300,'1.Data Part I'!$AJ$14:$AV$115,5,0),"")</f>
        <v/>
      </c>
      <c r="G300" s="122" t="str">
        <f>IFERROR(VLOOKUP($B300,'1.Data Part I'!$AJ$14:$AV$115,6,0),"")</f>
        <v/>
      </c>
      <c r="H300" s="97" t="str">
        <f>IFERROR(VLOOKUP($B300,'1.Data Part I'!$AJ$14:$AV$115,7,0),"")</f>
        <v/>
      </c>
      <c r="I300" s="122" t="str">
        <f>IFERROR(VLOOKUP($B300,'1.Data Part I'!$AJ$14:$AV$115,8,0),"")</f>
        <v/>
      </c>
      <c r="J300" s="97" t="str">
        <f>IFERROR(VLOOKUP($B300,'1.Data Part I'!$AJ$14:$AV$115,9,0),"")</f>
        <v/>
      </c>
      <c r="K300" s="100" t="str">
        <f>IFERROR(VLOOKUP($B300,'1.Data Part I'!$AJ$14:$AV$115,10,0),"")</f>
        <v/>
      </c>
      <c r="L300" s="100" t="str">
        <f>IFERROR(VLOOKUP($B300,'1.Data Part I'!$AJ$14:$AV$115,11,0),"")</f>
        <v/>
      </c>
      <c r="M300" s="97" t="str">
        <f>IFERROR(VLOOKUP($B300,'1.Data Part I'!$AJ$14:$AV$115,12,0),"")</f>
        <v/>
      </c>
      <c r="N300" s="128" t="str">
        <f>IFERROR(VLOOKUP($B300,'1.Data Part I'!$AJ$14:$AV$115,13,0),"")</f>
        <v/>
      </c>
      <c r="O300" s="95"/>
      <c r="P300" s="80"/>
      <c r="Q300" s="101" t="str">
        <f t="shared" si="7"/>
        <v/>
      </c>
    </row>
    <row r="301" spans="2:17" x14ac:dyDescent="0.25">
      <c r="B301" s="98"/>
      <c r="C301" s="97" t="str">
        <f>IFERROR(VLOOKUP($B301,'1.Data Part I'!$AJ$14:$AV$115,2,0),"")</f>
        <v/>
      </c>
      <c r="D301" s="97" t="str">
        <f>IFERROR(VLOOKUP($B301,'1.Data Part I'!$AJ$14:$AV$115,3,0),"")</f>
        <v/>
      </c>
      <c r="E301" s="97" t="str">
        <f>IFERROR(VLOOKUP($B301,'1.Data Part I'!$AJ$14:$AV$115,4,0),"")</f>
        <v/>
      </c>
      <c r="F301" s="97" t="str">
        <f>IFERROR(VLOOKUP($B301,'1.Data Part I'!$AJ$14:$AV$115,5,0),"")</f>
        <v/>
      </c>
      <c r="G301" s="122" t="str">
        <f>IFERROR(VLOOKUP($B301,'1.Data Part I'!$AJ$14:$AV$115,6,0),"")</f>
        <v/>
      </c>
      <c r="H301" s="97" t="str">
        <f>IFERROR(VLOOKUP($B301,'1.Data Part I'!$AJ$14:$AV$115,7,0),"")</f>
        <v/>
      </c>
      <c r="I301" s="122" t="str">
        <f>IFERROR(VLOOKUP($B301,'1.Data Part I'!$AJ$14:$AV$115,8,0),"")</f>
        <v/>
      </c>
      <c r="J301" s="97" t="str">
        <f>IFERROR(VLOOKUP($B301,'1.Data Part I'!$AJ$14:$AV$115,9,0),"")</f>
        <v/>
      </c>
      <c r="K301" s="100" t="str">
        <f>IFERROR(VLOOKUP($B301,'1.Data Part I'!$AJ$14:$AV$115,10,0),"")</f>
        <v/>
      </c>
      <c r="L301" s="100" t="str">
        <f>IFERROR(VLOOKUP($B301,'1.Data Part I'!$AJ$14:$AV$115,11,0),"")</f>
        <v/>
      </c>
      <c r="M301" s="97" t="str">
        <f>IFERROR(VLOOKUP($B301,'1.Data Part I'!$AJ$14:$AV$115,12,0),"")</f>
        <v/>
      </c>
      <c r="N301" s="128" t="str">
        <f>IFERROR(VLOOKUP($B301,'1.Data Part I'!$AJ$14:$AV$115,13,0),"")</f>
        <v/>
      </c>
      <c r="O301" s="95"/>
      <c r="P301" s="80"/>
      <c r="Q301" s="101" t="str">
        <f t="shared" si="7"/>
        <v/>
      </c>
    </row>
    <row r="302" spans="2:17" x14ac:dyDescent="0.25">
      <c r="B302" s="98"/>
      <c r="C302" s="97" t="str">
        <f>IFERROR(VLOOKUP($B302,'1.Data Part I'!$AJ$14:$AV$115,2,0),"")</f>
        <v/>
      </c>
      <c r="D302" s="97" t="str">
        <f>IFERROR(VLOOKUP($B302,'1.Data Part I'!$AJ$14:$AV$115,3,0),"")</f>
        <v/>
      </c>
      <c r="E302" s="97" t="str">
        <f>IFERROR(VLOOKUP($B302,'1.Data Part I'!$AJ$14:$AV$115,4,0),"")</f>
        <v/>
      </c>
      <c r="F302" s="97" t="str">
        <f>IFERROR(VLOOKUP($B302,'1.Data Part I'!$AJ$14:$AV$115,5,0),"")</f>
        <v/>
      </c>
      <c r="G302" s="122" t="str">
        <f>IFERROR(VLOOKUP($B302,'1.Data Part I'!$AJ$14:$AV$115,6,0),"")</f>
        <v/>
      </c>
      <c r="H302" s="97" t="str">
        <f>IFERROR(VLOOKUP($B302,'1.Data Part I'!$AJ$14:$AV$115,7,0),"")</f>
        <v/>
      </c>
      <c r="I302" s="122" t="str">
        <f>IFERROR(VLOOKUP($B302,'1.Data Part I'!$AJ$14:$AV$115,8,0),"")</f>
        <v/>
      </c>
      <c r="J302" s="97" t="str">
        <f>IFERROR(VLOOKUP($B302,'1.Data Part I'!$AJ$14:$AV$115,9,0),"")</f>
        <v/>
      </c>
      <c r="K302" s="100" t="str">
        <f>IFERROR(VLOOKUP($B302,'1.Data Part I'!$AJ$14:$AV$115,10,0),"")</f>
        <v/>
      </c>
      <c r="L302" s="100" t="str">
        <f>IFERROR(VLOOKUP($B302,'1.Data Part I'!$AJ$14:$AV$115,11,0),"")</f>
        <v/>
      </c>
      <c r="M302" s="97" t="str">
        <f>IFERROR(VLOOKUP($B302,'1.Data Part I'!$AJ$14:$AV$115,12,0),"")</f>
        <v/>
      </c>
      <c r="N302" s="128" t="str">
        <f>IFERROR(VLOOKUP($B302,'1.Data Part I'!$AJ$14:$AV$115,13,0),"")</f>
        <v/>
      </c>
      <c r="O302" s="95"/>
      <c r="P302" s="80"/>
      <c r="Q302" s="101" t="str">
        <f t="shared" si="7"/>
        <v/>
      </c>
    </row>
    <row r="303" spans="2:17" x14ac:dyDescent="0.25">
      <c r="B303" s="98"/>
      <c r="C303" s="97" t="str">
        <f>IFERROR(VLOOKUP($B303,'1.Data Part I'!$AJ$14:$AV$115,2,0),"")</f>
        <v/>
      </c>
      <c r="D303" s="97" t="str">
        <f>IFERROR(VLOOKUP($B303,'1.Data Part I'!$AJ$14:$AV$115,3,0),"")</f>
        <v/>
      </c>
      <c r="E303" s="97" t="str">
        <f>IFERROR(VLOOKUP($B303,'1.Data Part I'!$AJ$14:$AV$115,4,0),"")</f>
        <v/>
      </c>
      <c r="F303" s="97" t="str">
        <f>IFERROR(VLOOKUP($B303,'1.Data Part I'!$AJ$14:$AV$115,5,0),"")</f>
        <v/>
      </c>
      <c r="G303" s="122" t="str">
        <f>IFERROR(VLOOKUP($B303,'1.Data Part I'!$AJ$14:$AV$115,6,0),"")</f>
        <v/>
      </c>
      <c r="H303" s="97" t="str">
        <f>IFERROR(VLOOKUP($B303,'1.Data Part I'!$AJ$14:$AV$115,7,0),"")</f>
        <v/>
      </c>
      <c r="I303" s="122" t="str">
        <f>IFERROR(VLOOKUP($B303,'1.Data Part I'!$AJ$14:$AV$115,8,0),"")</f>
        <v/>
      </c>
      <c r="J303" s="97" t="str">
        <f>IFERROR(VLOOKUP($B303,'1.Data Part I'!$AJ$14:$AV$115,9,0),"")</f>
        <v/>
      </c>
      <c r="K303" s="100" t="str">
        <f>IFERROR(VLOOKUP($B303,'1.Data Part I'!$AJ$14:$AV$115,10,0),"")</f>
        <v/>
      </c>
      <c r="L303" s="100" t="str">
        <f>IFERROR(VLOOKUP($B303,'1.Data Part I'!$AJ$14:$AV$115,11,0),"")</f>
        <v/>
      </c>
      <c r="M303" s="97" t="str">
        <f>IFERROR(VLOOKUP($B303,'1.Data Part I'!$AJ$14:$AV$115,12,0),"")</f>
        <v/>
      </c>
      <c r="N303" s="128" t="str">
        <f>IFERROR(VLOOKUP($B303,'1.Data Part I'!$AJ$14:$AV$115,13,0),"")</f>
        <v/>
      </c>
      <c r="O303" s="95"/>
      <c r="P303" s="80"/>
      <c r="Q303" s="101" t="str">
        <f t="shared" si="7"/>
        <v/>
      </c>
    </row>
    <row r="304" spans="2:17" x14ac:dyDescent="0.25">
      <c r="B304" s="98"/>
      <c r="C304" s="97" t="str">
        <f>IFERROR(VLOOKUP($B304,'1.Data Part I'!$AJ$14:$AV$115,2,0),"")</f>
        <v/>
      </c>
      <c r="D304" s="97" t="str">
        <f>IFERROR(VLOOKUP($B304,'1.Data Part I'!$AJ$14:$AV$115,3,0),"")</f>
        <v/>
      </c>
      <c r="E304" s="97" t="str">
        <f>IFERROR(VLOOKUP($B304,'1.Data Part I'!$AJ$14:$AV$115,4,0),"")</f>
        <v/>
      </c>
      <c r="F304" s="97" t="str">
        <f>IFERROR(VLOOKUP($B304,'1.Data Part I'!$AJ$14:$AV$115,5,0),"")</f>
        <v/>
      </c>
      <c r="G304" s="122" t="str">
        <f>IFERROR(VLOOKUP($B304,'1.Data Part I'!$AJ$14:$AV$115,6,0),"")</f>
        <v/>
      </c>
      <c r="H304" s="97" t="str">
        <f>IFERROR(VLOOKUP($B304,'1.Data Part I'!$AJ$14:$AV$115,7,0),"")</f>
        <v/>
      </c>
      <c r="I304" s="122" t="str">
        <f>IFERROR(VLOOKUP($B304,'1.Data Part I'!$AJ$14:$AV$115,8,0),"")</f>
        <v/>
      </c>
      <c r="J304" s="97" t="str">
        <f>IFERROR(VLOOKUP($B304,'1.Data Part I'!$AJ$14:$AV$115,9,0),"")</f>
        <v/>
      </c>
      <c r="K304" s="100" t="str">
        <f>IFERROR(VLOOKUP($B304,'1.Data Part I'!$AJ$14:$AV$115,10,0),"")</f>
        <v/>
      </c>
      <c r="L304" s="100" t="str">
        <f>IFERROR(VLOOKUP($B304,'1.Data Part I'!$AJ$14:$AV$115,11,0),"")</f>
        <v/>
      </c>
      <c r="M304" s="97" t="str">
        <f>IFERROR(VLOOKUP($B304,'1.Data Part I'!$AJ$14:$AV$115,12,0),"")</f>
        <v/>
      </c>
      <c r="N304" s="128" t="str">
        <f>IFERROR(VLOOKUP($B304,'1.Data Part I'!$AJ$14:$AV$115,13,0),"")</f>
        <v/>
      </c>
      <c r="O304" s="95"/>
      <c r="P304" s="80"/>
      <c r="Q304" s="101" t="str">
        <f t="shared" si="7"/>
        <v/>
      </c>
    </row>
    <row r="305" spans="2:17" x14ac:dyDescent="0.25">
      <c r="B305" s="98"/>
      <c r="C305" s="97" t="str">
        <f>IFERROR(VLOOKUP($B305,'1.Data Part I'!$AJ$14:$AV$115,2,0),"")</f>
        <v/>
      </c>
      <c r="D305" s="97" t="str">
        <f>IFERROR(VLOOKUP($B305,'1.Data Part I'!$AJ$14:$AV$115,3,0),"")</f>
        <v/>
      </c>
      <c r="E305" s="97" t="str">
        <f>IFERROR(VLOOKUP($B305,'1.Data Part I'!$AJ$14:$AV$115,4,0),"")</f>
        <v/>
      </c>
      <c r="F305" s="97" t="str">
        <f>IFERROR(VLOOKUP($B305,'1.Data Part I'!$AJ$14:$AV$115,5,0),"")</f>
        <v/>
      </c>
      <c r="G305" s="122" t="str">
        <f>IFERROR(VLOOKUP($B305,'1.Data Part I'!$AJ$14:$AV$115,6,0),"")</f>
        <v/>
      </c>
      <c r="H305" s="97" t="str">
        <f>IFERROR(VLOOKUP($B305,'1.Data Part I'!$AJ$14:$AV$115,7,0),"")</f>
        <v/>
      </c>
      <c r="I305" s="122" t="str">
        <f>IFERROR(VLOOKUP($B305,'1.Data Part I'!$AJ$14:$AV$115,8,0),"")</f>
        <v/>
      </c>
      <c r="J305" s="97" t="str">
        <f>IFERROR(VLOOKUP($B305,'1.Data Part I'!$AJ$14:$AV$115,9,0),"")</f>
        <v/>
      </c>
      <c r="K305" s="100" t="str">
        <f>IFERROR(VLOOKUP($B305,'1.Data Part I'!$AJ$14:$AV$115,10,0),"")</f>
        <v/>
      </c>
      <c r="L305" s="100" t="str">
        <f>IFERROR(VLOOKUP($B305,'1.Data Part I'!$AJ$14:$AV$115,11,0),"")</f>
        <v/>
      </c>
      <c r="M305" s="97" t="str">
        <f>IFERROR(VLOOKUP($B305,'1.Data Part I'!$AJ$14:$AV$115,12,0),"")</f>
        <v/>
      </c>
      <c r="N305" s="128" t="str">
        <f>IFERROR(VLOOKUP($B305,'1.Data Part I'!$AJ$14:$AV$115,13,0),"")</f>
        <v/>
      </c>
      <c r="O305" s="95"/>
      <c r="P305" s="80"/>
      <c r="Q305" s="101" t="str">
        <f t="shared" si="7"/>
        <v/>
      </c>
    </row>
    <row r="306" spans="2:17" x14ac:dyDescent="0.25">
      <c r="B306" s="98"/>
      <c r="C306" s="97" t="str">
        <f>IFERROR(VLOOKUP($B306,'1.Data Part I'!$AJ$14:$AV$115,2,0),"")</f>
        <v/>
      </c>
      <c r="D306" s="97" t="str">
        <f>IFERROR(VLOOKUP($B306,'1.Data Part I'!$AJ$14:$AV$115,3,0),"")</f>
        <v/>
      </c>
      <c r="E306" s="97" t="str">
        <f>IFERROR(VLOOKUP($B306,'1.Data Part I'!$AJ$14:$AV$115,4,0),"")</f>
        <v/>
      </c>
      <c r="F306" s="97" t="str">
        <f>IFERROR(VLOOKUP($B306,'1.Data Part I'!$AJ$14:$AV$115,5,0),"")</f>
        <v/>
      </c>
      <c r="G306" s="122" t="str">
        <f>IFERROR(VLOOKUP($B306,'1.Data Part I'!$AJ$14:$AV$115,6,0),"")</f>
        <v/>
      </c>
      <c r="H306" s="97" t="str">
        <f>IFERROR(VLOOKUP($B306,'1.Data Part I'!$AJ$14:$AV$115,7,0),"")</f>
        <v/>
      </c>
      <c r="I306" s="122" t="str">
        <f>IFERROR(VLOOKUP($B306,'1.Data Part I'!$AJ$14:$AV$115,8,0),"")</f>
        <v/>
      </c>
      <c r="J306" s="97" t="str">
        <f>IFERROR(VLOOKUP($B306,'1.Data Part I'!$AJ$14:$AV$115,9,0),"")</f>
        <v/>
      </c>
      <c r="K306" s="100" t="str">
        <f>IFERROR(VLOOKUP($B306,'1.Data Part I'!$AJ$14:$AV$115,10,0),"")</f>
        <v/>
      </c>
      <c r="L306" s="100" t="str">
        <f>IFERROR(VLOOKUP($B306,'1.Data Part I'!$AJ$14:$AV$115,11,0),"")</f>
        <v/>
      </c>
      <c r="M306" s="97" t="str">
        <f>IFERROR(VLOOKUP($B306,'1.Data Part I'!$AJ$14:$AV$115,12,0),"")</f>
        <v/>
      </c>
      <c r="N306" s="128" t="str">
        <f>IFERROR(VLOOKUP($B306,'1.Data Part I'!$AJ$14:$AV$115,13,0),"")</f>
        <v/>
      </c>
      <c r="O306" s="95"/>
      <c r="P306" s="80"/>
      <c r="Q306" s="101" t="str">
        <f t="shared" si="7"/>
        <v/>
      </c>
    </row>
    <row r="307" spans="2:17" x14ac:dyDescent="0.25">
      <c r="B307" s="98"/>
      <c r="C307" s="97" t="str">
        <f>IFERROR(VLOOKUP($B307,'1.Data Part I'!$AJ$14:$AV$115,2,0),"")</f>
        <v/>
      </c>
      <c r="D307" s="97" t="str">
        <f>IFERROR(VLOOKUP($B307,'1.Data Part I'!$AJ$14:$AV$115,3,0),"")</f>
        <v/>
      </c>
      <c r="E307" s="97" t="str">
        <f>IFERROR(VLOOKUP($B307,'1.Data Part I'!$AJ$14:$AV$115,4,0),"")</f>
        <v/>
      </c>
      <c r="F307" s="97" t="str">
        <f>IFERROR(VLOOKUP($B307,'1.Data Part I'!$AJ$14:$AV$115,5,0),"")</f>
        <v/>
      </c>
      <c r="G307" s="122" t="str">
        <f>IFERROR(VLOOKUP($B307,'1.Data Part I'!$AJ$14:$AV$115,6,0),"")</f>
        <v/>
      </c>
      <c r="H307" s="97" t="str">
        <f>IFERROR(VLOOKUP($B307,'1.Data Part I'!$AJ$14:$AV$115,7,0),"")</f>
        <v/>
      </c>
      <c r="I307" s="122" t="str">
        <f>IFERROR(VLOOKUP($B307,'1.Data Part I'!$AJ$14:$AV$115,8,0),"")</f>
        <v/>
      </c>
      <c r="J307" s="97" t="str">
        <f>IFERROR(VLOOKUP($B307,'1.Data Part I'!$AJ$14:$AV$115,9,0),"")</f>
        <v/>
      </c>
      <c r="K307" s="100" t="str">
        <f>IFERROR(VLOOKUP($B307,'1.Data Part I'!$AJ$14:$AV$115,10,0),"")</f>
        <v/>
      </c>
      <c r="L307" s="100" t="str">
        <f>IFERROR(VLOOKUP($B307,'1.Data Part I'!$AJ$14:$AV$115,11,0),"")</f>
        <v/>
      </c>
      <c r="M307" s="97" t="str">
        <f>IFERROR(VLOOKUP($B307,'1.Data Part I'!$AJ$14:$AV$115,12,0),"")</f>
        <v/>
      </c>
      <c r="N307" s="128" t="str">
        <f>IFERROR(VLOOKUP($B307,'1.Data Part I'!$AJ$14:$AV$115,13,0),"")</f>
        <v/>
      </c>
      <c r="O307" s="95"/>
      <c r="P307" s="80"/>
      <c r="Q307" s="101" t="str">
        <f t="shared" si="7"/>
        <v/>
      </c>
    </row>
    <row r="308" spans="2:17" x14ac:dyDescent="0.25">
      <c r="B308" s="98"/>
      <c r="C308" s="97" t="str">
        <f>IFERROR(VLOOKUP($B308,'1.Data Part I'!$AJ$14:$AV$115,2,0),"")</f>
        <v/>
      </c>
      <c r="D308" s="97" t="str">
        <f>IFERROR(VLOOKUP($B308,'1.Data Part I'!$AJ$14:$AV$115,3,0),"")</f>
        <v/>
      </c>
      <c r="E308" s="97" t="str">
        <f>IFERROR(VLOOKUP($B308,'1.Data Part I'!$AJ$14:$AV$115,4,0),"")</f>
        <v/>
      </c>
      <c r="F308" s="97" t="str">
        <f>IFERROR(VLOOKUP($B308,'1.Data Part I'!$AJ$14:$AV$115,5,0),"")</f>
        <v/>
      </c>
      <c r="G308" s="122" t="str">
        <f>IFERROR(VLOOKUP($B308,'1.Data Part I'!$AJ$14:$AV$115,6,0),"")</f>
        <v/>
      </c>
      <c r="H308" s="97" t="str">
        <f>IFERROR(VLOOKUP($B308,'1.Data Part I'!$AJ$14:$AV$115,7,0),"")</f>
        <v/>
      </c>
      <c r="I308" s="122" t="str">
        <f>IFERROR(VLOOKUP($B308,'1.Data Part I'!$AJ$14:$AV$115,8,0),"")</f>
        <v/>
      </c>
      <c r="J308" s="97" t="str">
        <f>IFERROR(VLOOKUP($B308,'1.Data Part I'!$AJ$14:$AV$115,9,0),"")</f>
        <v/>
      </c>
      <c r="K308" s="100" t="str">
        <f>IFERROR(VLOOKUP($B308,'1.Data Part I'!$AJ$14:$AV$115,10,0),"")</f>
        <v/>
      </c>
      <c r="L308" s="100" t="str">
        <f>IFERROR(VLOOKUP($B308,'1.Data Part I'!$AJ$14:$AV$115,11,0),"")</f>
        <v/>
      </c>
      <c r="M308" s="97" t="str">
        <f>IFERROR(VLOOKUP($B308,'1.Data Part I'!$AJ$14:$AV$115,12,0),"")</f>
        <v/>
      </c>
      <c r="N308" s="128" t="str">
        <f>IFERROR(VLOOKUP($B308,'1.Data Part I'!$AJ$14:$AV$115,13,0),"")</f>
        <v/>
      </c>
      <c r="O308" s="95"/>
      <c r="P308" s="80"/>
      <c r="Q308" s="101" t="str">
        <f t="shared" si="7"/>
        <v/>
      </c>
    </row>
    <row r="309" spans="2:17" x14ac:dyDescent="0.25">
      <c r="B309" s="98"/>
      <c r="C309" s="97" t="str">
        <f>IFERROR(VLOOKUP($B309,'1.Data Part I'!$AJ$14:$AV$115,2,0),"")</f>
        <v/>
      </c>
      <c r="D309" s="97" t="str">
        <f>IFERROR(VLOOKUP($B309,'1.Data Part I'!$AJ$14:$AV$115,3,0),"")</f>
        <v/>
      </c>
      <c r="E309" s="97" t="str">
        <f>IFERROR(VLOOKUP($B309,'1.Data Part I'!$AJ$14:$AV$115,4,0),"")</f>
        <v/>
      </c>
      <c r="F309" s="97" t="str">
        <f>IFERROR(VLOOKUP($B309,'1.Data Part I'!$AJ$14:$AV$115,5,0),"")</f>
        <v/>
      </c>
      <c r="G309" s="122" t="str">
        <f>IFERROR(VLOOKUP($B309,'1.Data Part I'!$AJ$14:$AV$115,6,0),"")</f>
        <v/>
      </c>
      <c r="H309" s="97" t="str">
        <f>IFERROR(VLOOKUP($B309,'1.Data Part I'!$AJ$14:$AV$115,7,0),"")</f>
        <v/>
      </c>
      <c r="I309" s="122" t="str">
        <f>IFERROR(VLOOKUP($B309,'1.Data Part I'!$AJ$14:$AV$115,8,0),"")</f>
        <v/>
      </c>
      <c r="J309" s="97" t="str">
        <f>IFERROR(VLOOKUP($B309,'1.Data Part I'!$AJ$14:$AV$115,9,0),"")</f>
        <v/>
      </c>
      <c r="K309" s="100" t="str">
        <f>IFERROR(VLOOKUP($B309,'1.Data Part I'!$AJ$14:$AV$115,10,0),"")</f>
        <v/>
      </c>
      <c r="L309" s="100" t="str">
        <f>IFERROR(VLOOKUP($B309,'1.Data Part I'!$AJ$14:$AV$115,11,0),"")</f>
        <v/>
      </c>
      <c r="M309" s="97" t="str">
        <f>IFERROR(VLOOKUP($B309,'1.Data Part I'!$AJ$14:$AV$115,12,0),"")</f>
        <v/>
      </c>
      <c r="N309" s="128" t="str">
        <f>IFERROR(VLOOKUP($B309,'1.Data Part I'!$AJ$14:$AV$115,13,0),"")</f>
        <v/>
      </c>
      <c r="O309" s="95"/>
      <c r="P309" s="80"/>
      <c r="Q309" s="101" t="str">
        <f t="shared" si="7"/>
        <v/>
      </c>
    </row>
    <row r="310" spans="2:17" x14ac:dyDescent="0.25">
      <c r="B310" s="98"/>
      <c r="C310" s="97" t="str">
        <f>IFERROR(VLOOKUP($B310,'1.Data Part I'!$AJ$14:$AV$115,2,0),"")</f>
        <v/>
      </c>
      <c r="D310" s="97" t="str">
        <f>IFERROR(VLOOKUP($B310,'1.Data Part I'!$AJ$14:$AV$115,3,0),"")</f>
        <v/>
      </c>
      <c r="E310" s="97" t="str">
        <f>IFERROR(VLOOKUP($B310,'1.Data Part I'!$AJ$14:$AV$115,4,0),"")</f>
        <v/>
      </c>
      <c r="F310" s="97" t="str">
        <f>IFERROR(VLOOKUP($B310,'1.Data Part I'!$AJ$14:$AV$115,5,0),"")</f>
        <v/>
      </c>
      <c r="G310" s="122" t="str">
        <f>IFERROR(VLOOKUP($B310,'1.Data Part I'!$AJ$14:$AV$115,6,0),"")</f>
        <v/>
      </c>
      <c r="H310" s="97" t="str">
        <f>IFERROR(VLOOKUP($B310,'1.Data Part I'!$AJ$14:$AV$115,7,0),"")</f>
        <v/>
      </c>
      <c r="I310" s="122" t="str">
        <f>IFERROR(VLOOKUP($B310,'1.Data Part I'!$AJ$14:$AV$115,8,0),"")</f>
        <v/>
      </c>
      <c r="J310" s="97" t="str">
        <f>IFERROR(VLOOKUP($B310,'1.Data Part I'!$AJ$14:$AV$115,9,0),"")</f>
        <v/>
      </c>
      <c r="K310" s="100" t="str">
        <f>IFERROR(VLOOKUP($B310,'1.Data Part I'!$AJ$14:$AV$115,10,0),"")</f>
        <v/>
      </c>
      <c r="L310" s="100" t="str">
        <f>IFERROR(VLOOKUP($B310,'1.Data Part I'!$AJ$14:$AV$115,11,0),"")</f>
        <v/>
      </c>
      <c r="M310" s="97" t="str">
        <f>IFERROR(VLOOKUP($B310,'1.Data Part I'!$AJ$14:$AV$115,12,0),"")</f>
        <v/>
      </c>
      <c r="N310" s="128" t="str">
        <f>IFERROR(VLOOKUP($B310,'1.Data Part I'!$AJ$14:$AV$115,13,0),"")</f>
        <v/>
      </c>
      <c r="O310" s="95"/>
      <c r="P310" s="80"/>
      <c r="Q310" s="101" t="str">
        <f t="shared" si="7"/>
        <v/>
      </c>
    </row>
    <row r="311" spans="2:17" x14ac:dyDescent="0.25">
      <c r="B311" s="98"/>
      <c r="C311" s="97" t="str">
        <f>IFERROR(VLOOKUP($B311,'1.Data Part I'!$AJ$14:$AV$115,2,0),"")</f>
        <v/>
      </c>
      <c r="D311" s="97" t="str">
        <f>IFERROR(VLOOKUP($B311,'1.Data Part I'!$AJ$14:$AV$115,3,0),"")</f>
        <v/>
      </c>
      <c r="E311" s="97" t="str">
        <f>IFERROR(VLOOKUP($B311,'1.Data Part I'!$AJ$14:$AV$115,4,0),"")</f>
        <v/>
      </c>
      <c r="F311" s="97" t="str">
        <f>IFERROR(VLOOKUP($B311,'1.Data Part I'!$AJ$14:$AV$115,5,0),"")</f>
        <v/>
      </c>
      <c r="G311" s="122" t="str">
        <f>IFERROR(VLOOKUP($B311,'1.Data Part I'!$AJ$14:$AV$115,6,0),"")</f>
        <v/>
      </c>
      <c r="H311" s="97" t="str">
        <f>IFERROR(VLOOKUP($B311,'1.Data Part I'!$AJ$14:$AV$115,7,0),"")</f>
        <v/>
      </c>
      <c r="I311" s="122" t="str">
        <f>IFERROR(VLOOKUP($B311,'1.Data Part I'!$AJ$14:$AV$115,8,0),"")</f>
        <v/>
      </c>
      <c r="J311" s="97" t="str">
        <f>IFERROR(VLOOKUP($B311,'1.Data Part I'!$AJ$14:$AV$115,9,0),"")</f>
        <v/>
      </c>
      <c r="K311" s="100" t="str">
        <f>IFERROR(VLOOKUP($B311,'1.Data Part I'!$AJ$14:$AV$115,10,0),"")</f>
        <v/>
      </c>
      <c r="L311" s="100" t="str">
        <f>IFERROR(VLOOKUP($B311,'1.Data Part I'!$AJ$14:$AV$115,11,0),"")</f>
        <v/>
      </c>
      <c r="M311" s="97" t="str">
        <f>IFERROR(VLOOKUP($B311,'1.Data Part I'!$AJ$14:$AV$115,12,0),"")</f>
        <v/>
      </c>
      <c r="N311" s="128" t="str">
        <f>IFERROR(VLOOKUP($B311,'1.Data Part I'!$AJ$14:$AV$115,13,0),"")</f>
        <v/>
      </c>
      <c r="O311" s="95"/>
      <c r="P311" s="80"/>
      <c r="Q311" s="101" t="str">
        <f t="shared" si="7"/>
        <v/>
      </c>
    </row>
    <row r="312" spans="2:17" x14ac:dyDescent="0.25">
      <c r="B312" s="98"/>
      <c r="C312" s="97" t="str">
        <f>IFERROR(VLOOKUP($B312,'1.Data Part I'!$AJ$14:$AV$115,2,0),"")</f>
        <v/>
      </c>
      <c r="D312" s="97" t="str">
        <f>IFERROR(VLOOKUP($B312,'1.Data Part I'!$AJ$14:$AV$115,3,0),"")</f>
        <v/>
      </c>
      <c r="E312" s="97" t="str">
        <f>IFERROR(VLOOKUP($B312,'1.Data Part I'!$AJ$14:$AV$115,4,0),"")</f>
        <v/>
      </c>
      <c r="F312" s="97" t="str">
        <f>IFERROR(VLOOKUP($B312,'1.Data Part I'!$AJ$14:$AV$115,5,0),"")</f>
        <v/>
      </c>
      <c r="G312" s="122" t="str">
        <f>IFERROR(VLOOKUP($B312,'1.Data Part I'!$AJ$14:$AV$115,6,0),"")</f>
        <v/>
      </c>
      <c r="H312" s="97" t="str">
        <f>IFERROR(VLOOKUP($B312,'1.Data Part I'!$AJ$14:$AV$115,7,0),"")</f>
        <v/>
      </c>
      <c r="I312" s="122" t="str">
        <f>IFERROR(VLOOKUP($B312,'1.Data Part I'!$AJ$14:$AV$115,8,0),"")</f>
        <v/>
      </c>
      <c r="J312" s="97" t="str">
        <f>IFERROR(VLOOKUP($B312,'1.Data Part I'!$AJ$14:$AV$115,9,0),"")</f>
        <v/>
      </c>
      <c r="K312" s="100" t="str">
        <f>IFERROR(VLOOKUP($B312,'1.Data Part I'!$AJ$14:$AV$115,10,0),"")</f>
        <v/>
      </c>
      <c r="L312" s="100" t="str">
        <f>IFERROR(VLOOKUP($B312,'1.Data Part I'!$AJ$14:$AV$115,11,0),"")</f>
        <v/>
      </c>
      <c r="M312" s="97" t="str">
        <f>IFERROR(VLOOKUP($B312,'1.Data Part I'!$AJ$14:$AV$115,12,0),"")</f>
        <v/>
      </c>
      <c r="N312" s="128" t="str">
        <f>IFERROR(VLOOKUP($B312,'1.Data Part I'!$AJ$14:$AV$115,13,0),"")</f>
        <v/>
      </c>
      <c r="O312" s="95"/>
      <c r="P312" s="80"/>
      <c r="Q312" s="101" t="str">
        <f t="shared" si="7"/>
        <v/>
      </c>
    </row>
    <row r="313" spans="2:17" x14ac:dyDescent="0.25">
      <c r="B313" s="98"/>
      <c r="C313" s="97" t="str">
        <f>IFERROR(VLOOKUP($B313,'1.Data Part I'!$AJ$14:$AV$115,2,0),"")</f>
        <v/>
      </c>
      <c r="D313" s="97" t="str">
        <f>IFERROR(VLOOKUP($B313,'1.Data Part I'!$AJ$14:$AV$115,3,0),"")</f>
        <v/>
      </c>
      <c r="E313" s="97" t="str">
        <f>IFERROR(VLOOKUP($B313,'1.Data Part I'!$AJ$14:$AV$115,4,0),"")</f>
        <v/>
      </c>
      <c r="F313" s="97" t="str">
        <f>IFERROR(VLOOKUP($B313,'1.Data Part I'!$AJ$14:$AV$115,5,0),"")</f>
        <v/>
      </c>
      <c r="G313" s="122" t="str">
        <f>IFERROR(VLOOKUP($B313,'1.Data Part I'!$AJ$14:$AV$115,6,0),"")</f>
        <v/>
      </c>
      <c r="H313" s="97" t="str">
        <f>IFERROR(VLOOKUP($B313,'1.Data Part I'!$AJ$14:$AV$115,7,0),"")</f>
        <v/>
      </c>
      <c r="I313" s="122" t="str">
        <f>IFERROR(VLOOKUP($B313,'1.Data Part I'!$AJ$14:$AV$115,8,0),"")</f>
        <v/>
      </c>
      <c r="J313" s="97" t="str">
        <f>IFERROR(VLOOKUP($B313,'1.Data Part I'!$AJ$14:$AV$115,9,0),"")</f>
        <v/>
      </c>
      <c r="K313" s="100" t="str">
        <f>IFERROR(VLOOKUP($B313,'1.Data Part I'!$AJ$14:$AV$115,10,0),"")</f>
        <v/>
      </c>
      <c r="L313" s="100" t="str">
        <f>IFERROR(VLOOKUP($B313,'1.Data Part I'!$AJ$14:$AV$115,11,0),"")</f>
        <v/>
      </c>
      <c r="M313" s="97" t="str">
        <f>IFERROR(VLOOKUP($B313,'1.Data Part I'!$AJ$14:$AV$115,12,0),"")</f>
        <v/>
      </c>
      <c r="N313" s="128" t="str">
        <f>IFERROR(VLOOKUP($B313,'1.Data Part I'!$AJ$14:$AV$115,13,0),"")</f>
        <v/>
      </c>
      <c r="O313" s="95"/>
      <c r="P313" s="80"/>
      <c r="Q313" s="101" t="str">
        <f t="shared" si="7"/>
        <v/>
      </c>
    </row>
    <row r="314" spans="2:17" x14ac:dyDescent="0.25">
      <c r="B314" s="98"/>
      <c r="C314" s="97" t="str">
        <f>IFERROR(VLOOKUP($B314,'1.Data Part I'!$AJ$14:$AV$115,2,0),"")</f>
        <v/>
      </c>
      <c r="D314" s="97" t="str">
        <f>IFERROR(VLOOKUP($B314,'1.Data Part I'!$AJ$14:$AV$115,3,0),"")</f>
        <v/>
      </c>
      <c r="E314" s="97" t="str">
        <f>IFERROR(VLOOKUP($B314,'1.Data Part I'!$AJ$14:$AV$115,4,0),"")</f>
        <v/>
      </c>
      <c r="F314" s="97" t="str">
        <f>IFERROR(VLOOKUP($B314,'1.Data Part I'!$AJ$14:$AV$115,5,0),"")</f>
        <v/>
      </c>
      <c r="G314" s="122" t="str">
        <f>IFERROR(VLOOKUP($B314,'1.Data Part I'!$AJ$14:$AV$115,6,0),"")</f>
        <v/>
      </c>
      <c r="H314" s="97" t="str">
        <f>IFERROR(VLOOKUP($B314,'1.Data Part I'!$AJ$14:$AV$115,7,0),"")</f>
        <v/>
      </c>
      <c r="I314" s="122" t="str">
        <f>IFERROR(VLOOKUP($B314,'1.Data Part I'!$AJ$14:$AV$115,8,0),"")</f>
        <v/>
      </c>
      <c r="J314" s="97" t="str">
        <f>IFERROR(VLOOKUP($B314,'1.Data Part I'!$AJ$14:$AV$115,9,0),"")</f>
        <v/>
      </c>
      <c r="K314" s="100" t="str">
        <f>IFERROR(VLOOKUP($B314,'1.Data Part I'!$AJ$14:$AV$115,10,0),"")</f>
        <v/>
      </c>
      <c r="L314" s="100" t="str">
        <f>IFERROR(VLOOKUP($B314,'1.Data Part I'!$AJ$14:$AV$115,11,0),"")</f>
        <v/>
      </c>
      <c r="M314" s="97" t="str">
        <f>IFERROR(VLOOKUP($B314,'1.Data Part I'!$AJ$14:$AV$115,12,0),"")</f>
        <v/>
      </c>
      <c r="N314" s="128" t="str">
        <f>IFERROR(VLOOKUP($B314,'1.Data Part I'!$AJ$14:$AV$115,13,0),"")</f>
        <v/>
      </c>
      <c r="O314" s="95"/>
      <c r="P314" s="80"/>
      <c r="Q314" s="101" t="str">
        <f t="shared" si="7"/>
        <v/>
      </c>
    </row>
    <row r="315" spans="2:17" x14ac:dyDescent="0.25">
      <c r="B315" s="98"/>
      <c r="C315" s="97" t="str">
        <f>IFERROR(VLOOKUP($B315,'1.Data Part I'!$AJ$14:$AV$115,2,0),"")</f>
        <v/>
      </c>
      <c r="D315" s="97" t="str">
        <f>IFERROR(VLOOKUP($B315,'1.Data Part I'!$AJ$14:$AV$115,3,0),"")</f>
        <v/>
      </c>
      <c r="E315" s="97" t="str">
        <f>IFERROR(VLOOKUP($B315,'1.Data Part I'!$AJ$14:$AV$115,4,0),"")</f>
        <v/>
      </c>
      <c r="F315" s="97" t="str">
        <f>IFERROR(VLOOKUP($B315,'1.Data Part I'!$AJ$14:$AV$115,5,0),"")</f>
        <v/>
      </c>
      <c r="G315" s="122" t="str">
        <f>IFERROR(VLOOKUP($B315,'1.Data Part I'!$AJ$14:$AV$115,6,0),"")</f>
        <v/>
      </c>
      <c r="H315" s="97" t="str">
        <f>IFERROR(VLOOKUP($B315,'1.Data Part I'!$AJ$14:$AV$115,7,0),"")</f>
        <v/>
      </c>
      <c r="I315" s="122" t="str">
        <f>IFERROR(VLOOKUP($B315,'1.Data Part I'!$AJ$14:$AV$115,8,0),"")</f>
        <v/>
      </c>
      <c r="J315" s="97" t="str">
        <f>IFERROR(VLOOKUP($B315,'1.Data Part I'!$AJ$14:$AV$115,9,0),"")</f>
        <v/>
      </c>
      <c r="K315" s="100" t="str">
        <f>IFERROR(VLOOKUP($B315,'1.Data Part I'!$AJ$14:$AV$115,10,0),"")</f>
        <v/>
      </c>
      <c r="L315" s="100" t="str">
        <f>IFERROR(VLOOKUP($B315,'1.Data Part I'!$AJ$14:$AV$115,11,0),"")</f>
        <v/>
      </c>
      <c r="M315" s="97" t="str">
        <f>IFERROR(VLOOKUP($B315,'1.Data Part I'!$AJ$14:$AV$115,12,0),"")</f>
        <v/>
      </c>
      <c r="N315" s="128" t="str">
        <f>IFERROR(VLOOKUP($B315,'1.Data Part I'!$AJ$14:$AV$115,13,0),"")</f>
        <v/>
      </c>
      <c r="O315" s="95"/>
      <c r="P315" s="80"/>
      <c r="Q315" s="101" t="str">
        <f t="shared" si="7"/>
        <v/>
      </c>
    </row>
    <row r="316" spans="2:17" x14ac:dyDescent="0.25">
      <c r="B316" s="98"/>
      <c r="C316" s="97" t="str">
        <f>IFERROR(VLOOKUP($B316,'1.Data Part I'!$AJ$14:$AV$115,2,0),"")</f>
        <v/>
      </c>
      <c r="D316" s="97" t="str">
        <f>IFERROR(VLOOKUP($B316,'1.Data Part I'!$AJ$14:$AV$115,3,0),"")</f>
        <v/>
      </c>
      <c r="E316" s="97" t="str">
        <f>IFERROR(VLOOKUP($B316,'1.Data Part I'!$AJ$14:$AV$115,4,0),"")</f>
        <v/>
      </c>
      <c r="F316" s="97" t="str">
        <f>IFERROR(VLOOKUP($B316,'1.Data Part I'!$AJ$14:$AV$115,5,0),"")</f>
        <v/>
      </c>
      <c r="G316" s="122" t="str">
        <f>IFERROR(VLOOKUP($B316,'1.Data Part I'!$AJ$14:$AV$115,6,0),"")</f>
        <v/>
      </c>
      <c r="H316" s="97" t="str">
        <f>IFERROR(VLOOKUP($B316,'1.Data Part I'!$AJ$14:$AV$115,7,0),"")</f>
        <v/>
      </c>
      <c r="I316" s="122" t="str">
        <f>IFERROR(VLOOKUP($B316,'1.Data Part I'!$AJ$14:$AV$115,8,0),"")</f>
        <v/>
      </c>
      <c r="J316" s="97" t="str">
        <f>IFERROR(VLOOKUP($B316,'1.Data Part I'!$AJ$14:$AV$115,9,0),"")</f>
        <v/>
      </c>
      <c r="K316" s="100" t="str">
        <f>IFERROR(VLOOKUP($B316,'1.Data Part I'!$AJ$14:$AV$115,10,0),"")</f>
        <v/>
      </c>
      <c r="L316" s="100" t="str">
        <f>IFERROR(VLOOKUP($B316,'1.Data Part I'!$AJ$14:$AV$115,11,0),"")</f>
        <v/>
      </c>
      <c r="M316" s="97" t="str">
        <f>IFERROR(VLOOKUP($B316,'1.Data Part I'!$AJ$14:$AV$115,12,0),"")</f>
        <v/>
      </c>
      <c r="N316" s="128" t="str">
        <f>IFERROR(VLOOKUP($B316,'1.Data Part I'!$AJ$14:$AV$115,13,0),"")</f>
        <v/>
      </c>
      <c r="O316" s="95"/>
      <c r="P316" s="80"/>
      <c r="Q316" s="101" t="str">
        <f t="shared" si="7"/>
        <v/>
      </c>
    </row>
    <row r="317" spans="2:17" x14ac:dyDescent="0.25">
      <c r="B317" s="98"/>
      <c r="C317" s="97" t="str">
        <f>IFERROR(VLOOKUP($B317,'1.Data Part I'!$AJ$14:$AV$115,2,0),"")</f>
        <v/>
      </c>
      <c r="D317" s="97" t="str">
        <f>IFERROR(VLOOKUP($B317,'1.Data Part I'!$AJ$14:$AV$115,3,0),"")</f>
        <v/>
      </c>
      <c r="E317" s="97" t="str">
        <f>IFERROR(VLOOKUP($B317,'1.Data Part I'!$AJ$14:$AV$115,4,0),"")</f>
        <v/>
      </c>
      <c r="F317" s="97" t="str">
        <f>IFERROR(VLOOKUP($B317,'1.Data Part I'!$AJ$14:$AV$115,5,0),"")</f>
        <v/>
      </c>
      <c r="G317" s="122" t="str">
        <f>IFERROR(VLOOKUP($B317,'1.Data Part I'!$AJ$14:$AV$115,6,0),"")</f>
        <v/>
      </c>
      <c r="H317" s="97" t="str">
        <f>IFERROR(VLOOKUP($B317,'1.Data Part I'!$AJ$14:$AV$115,7,0),"")</f>
        <v/>
      </c>
      <c r="I317" s="122" t="str">
        <f>IFERROR(VLOOKUP($B317,'1.Data Part I'!$AJ$14:$AV$115,8,0),"")</f>
        <v/>
      </c>
      <c r="J317" s="97" t="str">
        <f>IFERROR(VLOOKUP($B317,'1.Data Part I'!$AJ$14:$AV$115,9,0),"")</f>
        <v/>
      </c>
      <c r="K317" s="100" t="str">
        <f>IFERROR(VLOOKUP($B317,'1.Data Part I'!$AJ$14:$AV$115,10,0),"")</f>
        <v/>
      </c>
      <c r="L317" s="100" t="str">
        <f>IFERROR(VLOOKUP($B317,'1.Data Part I'!$AJ$14:$AV$115,11,0),"")</f>
        <v/>
      </c>
      <c r="M317" s="97" t="str">
        <f>IFERROR(VLOOKUP($B317,'1.Data Part I'!$AJ$14:$AV$115,12,0),"")</f>
        <v/>
      </c>
      <c r="N317" s="128" t="str">
        <f>IFERROR(VLOOKUP($B317,'1.Data Part I'!$AJ$14:$AV$115,13,0),"")</f>
        <v/>
      </c>
      <c r="O317" s="95"/>
      <c r="P317" s="80"/>
      <c r="Q317" s="101" t="str">
        <f t="shared" si="7"/>
        <v/>
      </c>
    </row>
    <row r="318" spans="2:17" x14ac:dyDescent="0.25">
      <c r="B318" s="98"/>
      <c r="C318" s="97" t="str">
        <f>IFERROR(VLOOKUP($B318,'1.Data Part I'!$AJ$14:$AV$115,2,0),"")</f>
        <v/>
      </c>
      <c r="D318" s="97" t="str">
        <f>IFERROR(VLOOKUP($B318,'1.Data Part I'!$AJ$14:$AV$115,3,0),"")</f>
        <v/>
      </c>
      <c r="E318" s="97" t="str">
        <f>IFERROR(VLOOKUP($B318,'1.Data Part I'!$AJ$14:$AV$115,4,0),"")</f>
        <v/>
      </c>
      <c r="F318" s="97" t="str">
        <f>IFERROR(VLOOKUP($B318,'1.Data Part I'!$AJ$14:$AV$115,5,0),"")</f>
        <v/>
      </c>
      <c r="G318" s="122" t="str">
        <f>IFERROR(VLOOKUP($B318,'1.Data Part I'!$AJ$14:$AV$115,6,0),"")</f>
        <v/>
      </c>
      <c r="H318" s="97" t="str">
        <f>IFERROR(VLOOKUP($B318,'1.Data Part I'!$AJ$14:$AV$115,7,0),"")</f>
        <v/>
      </c>
      <c r="I318" s="122" t="str">
        <f>IFERROR(VLOOKUP($B318,'1.Data Part I'!$AJ$14:$AV$115,8,0),"")</f>
        <v/>
      </c>
      <c r="J318" s="97" t="str">
        <f>IFERROR(VLOOKUP($B318,'1.Data Part I'!$AJ$14:$AV$115,9,0),"")</f>
        <v/>
      </c>
      <c r="K318" s="100" t="str">
        <f>IFERROR(VLOOKUP($B318,'1.Data Part I'!$AJ$14:$AV$115,10,0),"")</f>
        <v/>
      </c>
      <c r="L318" s="100" t="str">
        <f>IFERROR(VLOOKUP($B318,'1.Data Part I'!$AJ$14:$AV$115,11,0),"")</f>
        <v/>
      </c>
      <c r="M318" s="97" t="str">
        <f>IFERROR(VLOOKUP($B318,'1.Data Part I'!$AJ$14:$AV$115,12,0),"")</f>
        <v/>
      </c>
      <c r="N318" s="128" t="str">
        <f>IFERROR(VLOOKUP($B318,'1.Data Part I'!$AJ$14:$AV$115,13,0),"")</f>
        <v/>
      </c>
      <c r="O318" s="95"/>
      <c r="P318" s="80"/>
      <c r="Q318" s="101" t="str">
        <f t="shared" si="7"/>
        <v/>
      </c>
    </row>
    <row r="319" spans="2:17" x14ac:dyDescent="0.25">
      <c r="B319" s="98"/>
      <c r="C319" s="97" t="str">
        <f>IFERROR(VLOOKUP($B319,'1.Data Part I'!$AJ$14:$AV$115,2,0),"")</f>
        <v/>
      </c>
      <c r="D319" s="97" t="str">
        <f>IFERROR(VLOOKUP($B319,'1.Data Part I'!$AJ$14:$AV$115,3,0),"")</f>
        <v/>
      </c>
      <c r="E319" s="97" t="str">
        <f>IFERROR(VLOOKUP($B319,'1.Data Part I'!$AJ$14:$AV$115,4,0),"")</f>
        <v/>
      </c>
      <c r="F319" s="97" t="str">
        <f>IFERROR(VLOOKUP($B319,'1.Data Part I'!$AJ$14:$AV$115,5,0),"")</f>
        <v/>
      </c>
      <c r="G319" s="122" t="str">
        <f>IFERROR(VLOOKUP($B319,'1.Data Part I'!$AJ$14:$AV$115,6,0),"")</f>
        <v/>
      </c>
      <c r="H319" s="97" t="str">
        <f>IFERROR(VLOOKUP($B319,'1.Data Part I'!$AJ$14:$AV$115,7,0),"")</f>
        <v/>
      </c>
      <c r="I319" s="122" t="str">
        <f>IFERROR(VLOOKUP($B319,'1.Data Part I'!$AJ$14:$AV$115,8,0),"")</f>
        <v/>
      </c>
      <c r="J319" s="97" t="str">
        <f>IFERROR(VLOOKUP($B319,'1.Data Part I'!$AJ$14:$AV$115,9,0),"")</f>
        <v/>
      </c>
      <c r="K319" s="100" t="str">
        <f>IFERROR(VLOOKUP($B319,'1.Data Part I'!$AJ$14:$AV$115,10,0),"")</f>
        <v/>
      </c>
      <c r="L319" s="100" t="str">
        <f>IFERROR(VLOOKUP($B319,'1.Data Part I'!$AJ$14:$AV$115,11,0),"")</f>
        <v/>
      </c>
      <c r="M319" s="97" t="str">
        <f>IFERROR(VLOOKUP($B319,'1.Data Part I'!$AJ$14:$AV$115,12,0),"")</f>
        <v/>
      </c>
      <c r="N319" s="128" t="str">
        <f>IFERROR(VLOOKUP($B319,'1.Data Part I'!$AJ$14:$AV$115,13,0),"")</f>
        <v/>
      </c>
      <c r="O319" s="95"/>
      <c r="P319" s="80"/>
      <c r="Q319" s="101" t="str">
        <f t="shared" si="7"/>
        <v/>
      </c>
    </row>
    <row r="320" spans="2:17" x14ac:dyDescent="0.25">
      <c r="B320" s="98"/>
      <c r="C320" s="97" t="str">
        <f>IFERROR(VLOOKUP($B320,'1.Data Part I'!$AJ$14:$AV$115,2,0),"")</f>
        <v/>
      </c>
      <c r="D320" s="97" t="str">
        <f>IFERROR(VLOOKUP($B320,'1.Data Part I'!$AJ$14:$AV$115,3,0),"")</f>
        <v/>
      </c>
      <c r="E320" s="97" t="str">
        <f>IFERROR(VLOOKUP($B320,'1.Data Part I'!$AJ$14:$AV$115,4,0),"")</f>
        <v/>
      </c>
      <c r="F320" s="97" t="str">
        <f>IFERROR(VLOOKUP($B320,'1.Data Part I'!$AJ$14:$AV$115,5,0),"")</f>
        <v/>
      </c>
      <c r="G320" s="122" t="str">
        <f>IFERROR(VLOOKUP($B320,'1.Data Part I'!$AJ$14:$AV$115,6,0),"")</f>
        <v/>
      </c>
      <c r="H320" s="97" t="str">
        <f>IFERROR(VLOOKUP($B320,'1.Data Part I'!$AJ$14:$AV$115,7,0),"")</f>
        <v/>
      </c>
      <c r="I320" s="122" t="str">
        <f>IFERROR(VLOOKUP($B320,'1.Data Part I'!$AJ$14:$AV$115,8,0),"")</f>
        <v/>
      </c>
      <c r="J320" s="97" t="str">
        <f>IFERROR(VLOOKUP($B320,'1.Data Part I'!$AJ$14:$AV$115,9,0),"")</f>
        <v/>
      </c>
      <c r="K320" s="100" t="str">
        <f>IFERROR(VLOOKUP($B320,'1.Data Part I'!$AJ$14:$AV$115,10,0),"")</f>
        <v/>
      </c>
      <c r="L320" s="100" t="str">
        <f>IFERROR(VLOOKUP($B320,'1.Data Part I'!$AJ$14:$AV$115,11,0),"")</f>
        <v/>
      </c>
      <c r="M320" s="97" t="str">
        <f>IFERROR(VLOOKUP($B320,'1.Data Part I'!$AJ$14:$AV$115,12,0),"")</f>
        <v/>
      </c>
      <c r="N320" s="128" t="str">
        <f>IFERROR(VLOOKUP($B320,'1.Data Part I'!$AJ$14:$AV$115,13,0),"")</f>
        <v/>
      </c>
      <c r="O320" s="95"/>
      <c r="P320" s="80"/>
      <c r="Q320" s="101" t="str">
        <f t="shared" si="7"/>
        <v/>
      </c>
    </row>
    <row r="321" spans="2:17" x14ac:dyDescent="0.25">
      <c r="B321" s="98"/>
      <c r="C321" s="97" t="str">
        <f>IFERROR(VLOOKUP($B321,'1.Data Part I'!$AJ$14:$AV$115,2,0),"")</f>
        <v/>
      </c>
      <c r="D321" s="97" t="str">
        <f>IFERROR(VLOOKUP($B321,'1.Data Part I'!$AJ$14:$AV$115,3,0),"")</f>
        <v/>
      </c>
      <c r="E321" s="97" t="str">
        <f>IFERROR(VLOOKUP($B321,'1.Data Part I'!$AJ$14:$AV$115,4,0),"")</f>
        <v/>
      </c>
      <c r="F321" s="97" t="str">
        <f>IFERROR(VLOOKUP($B321,'1.Data Part I'!$AJ$14:$AV$115,5,0),"")</f>
        <v/>
      </c>
      <c r="G321" s="122" t="str">
        <f>IFERROR(VLOOKUP($B321,'1.Data Part I'!$AJ$14:$AV$115,6,0),"")</f>
        <v/>
      </c>
      <c r="H321" s="97" t="str">
        <f>IFERROR(VLOOKUP($B321,'1.Data Part I'!$AJ$14:$AV$115,7,0),"")</f>
        <v/>
      </c>
      <c r="I321" s="122" t="str">
        <f>IFERROR(VLOOKUP($B321,'1.Data Part I'!$AJ$14:$AV$115,8,0),"")</f>
        <v/>
      </c>
      <c r="J321" s="97" t="str">
        <f>IFERROR(VLOOKUP($B321,'1.Data Part I'!$AJ$14:$AV$115,9,0),"")</f>
        <v/>
      </c>
      <c r="K321" s="100" t="str">
        <f>IFERROR(VLOOKUP($B321,'1.Data Part I'!$AJ$14:$AV$115,10,0),"")</f>
        <v/>
      </c>
      <c r="L321" s="100" t="str">
        <f>IFERROR(VLOOKUP($B321,'1.Data Part I'!$AJ$14:$AV$115,11,0),"")</f>
        <v/>
      </c>
      <c r="M321" s="97" t="str">
        <f>IFERROR(VLOOKUP($B321,'1.Data Part I'!$AJ$14:$AV$115,12,0),"")</f>
        <v/>
      </c>
      <c r="N321" s="128" t="str">
        <f>IFERROR(VLOOKUP($B321,'1.Data Part I'!$AJ$14:$AV$115,13,0),"")</f>
        <v/>
      </c>
      <c r="O321" s="95"/>
      <c r="P321" s="80"/>
      <c r="Q321" s="101" t="str">
        <f t="shared" si="7"/>
        <v/>
      </c>
    </row>
    <row r="322" spans="2:17" x14ac:dyDescent="0.25">
      <c r="B322" s="98"/>
      <c r="C322" s="97" t="str">
        <f>IFERROR(VLOOKUP($B322,'1.Data Part I'!$AJ$14:$AV$115,2,0),"")</f>
        <v/>
      </c>
      <c r="D322" s="97" t="str">
        <f>IFERROR(VLOOKUP($B322,'1.Data Part I'!$AJ$14:$AV$115,3,0),"")</f>
        <v/>
      </c>
      <c r="E322" s="97" t="str">
        <f>IFERROR(VLOOKUP($B322,'1.Data Part I'!$AJ$14:$AV$115,4,0),"")</f>
        <v/>
      </c>
      <c r="F322" s="97" t="str">
        <f>IFERROR(VLOOKUP($B322,'1.Data Part I'!$AJ$14:$AV$115,5,0),"")</f>
        <v/>
      </c>
      <c r="G322" s="122" t="str">
        <f>IFERROR(VLOOKUP($B322,'1.Data Part I'!$AJ$14:$AV$115,6,0),"")</f>
        <v/>
      </c>
      <c r="H322" s="97" t="str">
        <f>IFERROR(VLOOKUP($B322,'1.Data Part I'!$AJ$14:$AV$115,7,0),"")</f>
        <v/>
      </c>
      <c r="I322" s="122" t="str">
        <f>IFERROR(VLOOKUP($B322,'1.Data Part I'!$AJ$14:$AV$115,8,0),"")</f>
        <v/>
      </c>
      <c r="J322" s="97" t="str">
        <f>IFERROR(VLOOKUP($B322,'1.Data Part I'!$AJ$14:$AV$115,9,0),"")</f>
        <v/>
      </c>
      <c r="K322" s="100" t="str">
        <f>IFERROR(VLOOKUP($B322,'1.Data Part I'!$AJ$14:$AV$115,10,0),"")</f>
        <v/>
      </c>
      <c r="L322" s="100" t="str">
        <f>IFERROR(VLOOKUP($B322,'1.Data Part I'!$AJ$14:$AV$115,11,0),"")</f>
        <v/>
      </c>
      <c r="M322" s="97" t="str">
        <f>IFERROR(VLOOKUP($B322,'1.Data Part I'!$AJ$14:$AV$115,12,0),"")</f>
        <v/>
      </c>
      <c r="N322" s="128" t="str">
        <f>IFERROR(VLOOKUP($B322,'1.Data Part I'!$AJ$14:$AV$115,13,0),"")</f>
        <v/>
      </c>
      <c r="O322" s="95"/>
      <c r="P322" s="80"/>
      <c r="Q322" s="101" t="str">
        <f t="shared" si="7"/>
        <v/>
      </c>
    </row>
    <row r="323" spans="2:17" x14ac:dyDescent="0.25">
      <c r="B323" s="98"/>
      <c r="C323" s="97" t="str">
        <f>IFERROR(VLOOKUP($B323,'1.Data Part I'!$AJ$14:$AV$115,2,0),"")</f>
        <v/>
      </c>
      <c r="D323" s="97" t="str">
        <f>IFERROR(VLOOKUP($B323,'1.Data Part I'!$AJ$14:$AV$115,3,0),"")</f>
        <v/>
      </c>
      <c r="E323" s="97" t="str">
        <f>IFERROR(VLOOKUP($B323,'1.Data Part I'!$AJ$14:$AV$115,4,0),"")</f>
        <v/>
      </c>
      <c r="F323" s="97" t="str">
        <f>IFERROR(VLOOKUP($B323,'1.Data Part I'!$AJ$14:$AV$115,5,0),"")</f>
        <v/>
      </c>
      <c r="G323" s="122" t="str">
        <f>IFERROR(VLOOKUP($B323,'1.Data Part I'!$AJ$14:$AV$115,6,0),"")</f>
        <v/>
      </c>
      <c r="H323" s="97" t="str">
        <f>IFERROR(VLOOKUP($B323,'1.Data Part I'!$AJ$14:$AV$115,7,0),"")</f>
        <v/>
      </c>
      <c r="I323" s="122" t="str">
        <f>IFERROR(VLOOKUP($B323,'1.Data Part I'!$AJ$14:$AV$115,8,0),"")</f>
        <v/>
      </c>
      <c r="J323" s="97" t="str">
        <f>IFERROR(VLOOKUP($B323,'1.Data Part I'!$AJ$14:$AV$115,9,0),"")</f>
        <v/>
      </c>
      <c r="K323" s="100" t="str">
        <f>IFERROR(VLOOKUP($B323,'1.Data Part I'!$AJ$14:$AV$115,10,0),"")</f>
        <v/>
      </c>
      <c r="L323" s="100" t="str">
        <f>IFERROR(VLOOKUP($B323,'1.Data Part I'!$AJ$14:$AV$115,11,0),"")</f>
        <v/>
      </c>
      <c r="M323" s="97" t="str">
        <f>IFERROR(VLOOKUP($B323,'1.Data Part I'!$AJ$14:$AV$115,12,0),"")</f>
        <v/>
      </c>
      <c r="N323" s="128" t="str">
        <f>IFERROR(VLOOKUP($B323,'1.Data Part I'!$AJ$14:$AV$115,13,0),"")</f>
        <v/>
      </c>
      <c r="O323" s="95"/>
      <c r="P323" s="80"/>
      <c r="Q323" s="101" t="str">
        <f t="shared" si="7"/>
        <v/>
      </c>
    </row>
    <row r="324" spans="2:17" x14ac:dyDescent="0.25">
      <c r="B324" s="98"/>
      <c r="C324" s="97" t="str">
        <f>IFERROR(VLOOKUP($B324,'1.Data Part I'!$AJ$14:$AV$115,2,0),"")</f>
        <v/>
      </c>
      <c r="D324" s="97" t="str">
        <f>IFERROR(VLOOKUP($B324,'1.Data Part I'!$AJ$14:$AV$115,3,0),"")</f>
        <v/>
      </c>
      <c r="E324" s="97" t="str">
        <f>IFERROR(VLOOKUP($B324,'1.Data Part I'!$AJ$14:$AV$115,4,0),"")</f>
        <v/>
      </c>
      <c r="F324" s="97" t="str">
        <f>IFERROR(VLOOKUP($B324,'1.Data Part I'!$AJ$14:$AV$115,5,0),"")</f>
        <v/>
      </c>
      <c r="G324" s="122" t="str">
        <f>IFERROR(VLOOKUP($B324,'1.Data Part I'!$AJ$14:$AV$115,6,0),"")</f>
        <v/>
      </c>
      <c r="H324" s="97" t="str">
        <f>IFERROR(VLOOKUP($B324,'1.Data Part I'!$AJ$14:$AV$115,7,0),"")</f>
        <v/>
      </c>
      <c r="I324" s="122" t="str">
        <f>IFERROR(VLOOKUP($B324,'1.Data Part I'!$AJ$14:$AV$115,8,0),"")</f>
        <v/>
      </c>
      <c r="J324" s="97" t="str">
        <f>IFERROR(VLOOKUP($B324,'1.Data Part I'!$AJ$14:$AV$115,9,0),"")</f>
        <v/>
      </c>
      <c r="K324" s="100" t="str">
        <f>IFERROR(VLOOKUP($B324,'1.Data Part I'!$AJ$14:$AV$115,10,0),"")</f>
        <v/>
      </c>
      <c r="L324" s="100" t="str">
        <f>IFERROR(VLOOKUP($B324,'1.Data Part I'!$AJ$14:$AV$115,11,0),"")</f>
        <v/>
      </c>
      <c r="M324" s="97" t="str">
        <f>IFERROR(VLOOKUP($B324,'1.Data Part I'!$AJ$14:$AV$115,12,0),"")</f>
        <v/>
      </c>
      <c r="N324" s="128" t="str">
        <f>IFERROR(VLOOKUP($B324,'1.Data Part I'!$AJ$14:$AV$115,13,0),"")</f>
        <v/>
      </c>
      <c r="O324" s="95"/>
      <c r="P324" s="80"/>
      <c r="Q324" s="101" t="str">
        <f t="shared" si="7"/>
        <v/>
      </c>
    </row>
    <row r="325" spans="2:17" x14ac:dyDescent="0.25">
      <c r="B325" s="98"/>
      <c r="C325" s="97" t="str">
        <f>IFERROR(VLOOKUP($B325,'1.Data Part I'!$AJ$14:$AV$115,2,0),"")</f>
        <v/>
      </c>
      <c r="D325" s="97" t="str">
        <f>IFERROR(VLOOKUP($B325,'1.Data Part I'!$AJ$14:$AV$115,3,0),"")</f>
        <v/>
      </c>
      <c r="E325" s="97" t="str">
        <f>IFERROR(VLOOKUP($B325,'1.Data Part I'!$AJ$14:$AV$115,4,0),"")</f>
        <v/>
      </c>
      <c r="F325" s="97" t="str">
        <f>IFERROR(VLOOKUP($B325,'1.Data Part I'!$AJ$14:$AV$115,5,0),"")</f>
        <v/>
      </c>
      <c r="G325" s="122" t="str">
        <f>IFERROR(VLOOKUP($B325,'1.Data Part I'!$AJ$14:$AV$115,6,0),"")</f>
        <v/>
      </c>
      <c r="H325" s="97" t="str">
        <f>IFERROR(VLOOKUP($B325,'1.Data Part I'!$AJ$14:$AV$115,7,0),"")</f>
        <v/>
      </c>
      <c r="I325" s="122" t="str">
        <f>IFERROR(VLOOKUP($B325,'1.Data Part I'!$AJ$14:$AV$115,8,0),"")</f>
        <v/>
      </c>
      <c r="J325" s="97" t="str">
        <f>IFERROR(VLOOKUP($B325,'1.Data Part I'!$AJ$14:$AV$115,9,0),"")</f>
        <v/>
      </c>
      <c r="K325" s="100" t="str">
        <f>IFERROR(VLOOKUP($B325,'1.Data Part I'!$AJ$14:$AV$115,10,0),"")</f>
        <v/>
      </c>
      <c r="L325" s="100" t="str">
        <f>IFERROR(VLOOKUP($B325,'1.Data Part I'!$AJ$14:$AV$115,11,0),"")</f>
        <v/>
      </c>
      <c r="M325" s="97" t="str">
        <f>IFERROR(VLOOKUP($B325,'1.Data Part I'!$AJ$14:$AV$115,12,0),"")</f>
        <v/>
      </c>
      <c r="N325" s="128" t="str">
        <f>IFERROR(VLOOKUP($B325,'1.Data Part I'!$AJ$14:$AV$115,13,0),"")</f>
        <v/>
      </c>
      <c r="O325" s="95"/>
      <c r="P325" s="80"/>
      <c r="Q325" s="101" t="str">
        <f t="shared" si="7"/>
        <v/>
      </c>
    </row>
    <row r="326" spans="2:17" x14ac:dyDescent="0.25">
      <c r="B326" s="98"/>
      <c r="C326" s="97" t="str">
        <f>IFERROR(VLOOKUP($B326,'1.Data Part I'!$AJ$14:$AV$115,2,0),"")</f>
        <v/>
      </c>
      <c r="D326" s="97" t="str">
        <f>IFERROR(VLOOKUP($B326,'1.Data Part I'!$AJ$14:$AV$115,3,0),"")</f>
        <v/>
      </c>
      <c r="E326" s="97" t="str">
        <f>IFERROR(VLOOKUP($B326,'1.Data Part I'!$AJ$14:$AV$115,4,0),"")</f>
        <v/>
      </c>
      <c r="F326" s="97" t="str">
        <f>IFERROR(VLOOKUP($B326,'1.Data Part I'!$AJ$14:$AV$115,5,0),"")</f>
        <v/>
      </c>
      <c r="G326" s="122" t="str">
        <f>IFERROR(VLOOKUP($B326,'1.Data Part I'!$AJ$14:$AV$115,6,0),"")</f>
        <v/>
      </c>
      <c r="H326" s="97" t="str">
        <f>IFERROR(VLOOKUP($B326,'1.Data Part I'!$AJ$14:$AV$115,7,0),"")</f>
        <v/>
      </c>
      <c r="I326" s="122" t="str">
        <f>IFERROR(VLOOKUP($B326,'1.Data Part I'!$AJ$14:$AV$115,8,0),"")</f>
        <v/>
      </c>
      <c r="J326" s="97" t="str">
        <f>IFERROR(VLOOKUP($B326,'1.Data Part I'!$AJ$14:$AV$115,9,0),"")</f>
        <v/>
      </c>
      <c r="K326" s="100" t="str">
        <f>IFERROR(VLOOKUP($B326,'1.Data Part I'!$AJ$14:$AV$115,10,0),"")</f>
        <v/>
      </c>
      <c r="L326" s="100" t="str">
        <f>IFERROR(VLOOKUP($B326,'1.Data Part I'!$AJ$14:$AV$115,11,0),"")</f>
        <v/>
      </c>
      <c r="M326" s="97" t="str">
        <f>IFERROR(VLOOKUP($B326,'1.Data Part I'!$AJ$14:$AV$115,12,0),"")</f>
        <v/>
      </c>
      <c r="N326" s="128" t="str">
        <f>IFERROR(VLOOKUP($B326,'1.Data Part I'!$AJ$14:$AV$115,13,0),"")</f>
        <v/>
      </c>
      <c r="O326" s="95"/>
      <c r="P326" s="80"/>
      <c r="Q326" s="101" t="str">
        <f t="shared" si="7"/>
        <v/>
      </c>
    </row>
    <row r="327" spans="2:17" x14ac:dyDescent="0.25">
      <c r="B327" s="98"/>
      <c r="C327" s="97" t="str">
        <f>IFERROR(VLOOKUP($B327,'1.Data Part I'!$AJ$14:$AV$115,2,0),"")</f>
        <v/>
      </c>
      <c r="D327" s="97" t="str">
        <f>IFERROR(VLOOKUP($B327,'1.Data Part I'!$AJ$14:$AV$115,3,0),"")</f>
        <v/>
      </c>
      <c r="E327" s="97" t="str">
        <f>IFERROR(VLOOKUP($B327,'1.Data Part I'!$AJ$14:$AV$115,4,0),"")</f>
        <v/>
      </c>
      <c r="F327" s="97" t="str">
        <f>IFERROR(VLOOKUP($B327,'1.Data Part I'!$AJ$14:$AV$115,5,0),"")</f>
        <v/>
      </c>
      <c r="G327" s="122" t="str">
        <f>IFERROR(VLOOKUP($B327,'1.Data Part I'!$AJ$14:$AV$115,6,0),"")</f>
        <v/>
      </c>
      <c r="H327" s="97" t="str">
        <f>IFERROR(VLOOKUP($B327,'1.Data Part I'!$AJ$14:$AV$115,7,0),"")</f>
        <v/>
      </c>
      <c r="I327" s="122" t="str">
        <f>IFERROR(VLOOKUP($B327,'1.Data Part I'!$AJ$14:$AV$115,8,0),"")</f>
        <v/>
      </c>
      <c r="J327" s="97" t="str">
        <f>IFERROR(VLOOKUP($B327,'1.Data Part I'!$AJ$14:$AV$115,9,0),"")</f>
        <v/>
      </c>
      <c r="K327" s="100" t="str">
        <f>IFERROR(VLOOKUP($B327,'1.Data Part I'!$AJ$14:$AV$115,10,0),"")</f>
        <v/>
      </c>
      <c r="L327" s="100" t="str">
        <f>IFERROR(VLOOKUP($B327,'1.Data Part I'!$AJ$14:$AV$115,11,0),"")</f>
        <v/>
      </c>
      <c r="M327" s="97" t="str">
        <f>IFERROR(VLOOKUP($B327,'1.Data Part I'!$AJ$14:$AV$115,12,0),"")</f>
        <v/>
      </c>
      <c r="N327" s="128" t="str">
        <f>IFERROR(VLOOKUP($B327,'1.Data Part I'!$AJ$14:$AV$115,13,0),"")</f>
        <v/>
      </c>
      <c r="O327" s="95"/>
      <c r="P327" s="80"/>
      <c r="Q327" s="101" t="str">
        <f t="shared" si="7"/>
        <v/>
      </c>
    </row>
    <row r="328" spans="2:17" x14ac:dyDescent="0.25">
      <c r="B328" s="98"/>
      <c r="C328" s="97" t="str">
        <f>IFERROR(VLOOKUP($B328,'1.Data Part I'!$AJ$14:$AV$115,2,0),"")</f>
        <v/>
      </c>
      <c r="D328" s="97" t="str">
        <f>IFERROR(VLOOKUP($B328,'1.Data Part I'!$AJ$14:$AV$115,3,0),"")</f>
        <v/>
      </c>
      <c r="E328" s="97" t="str">
        <f>IFERROR(VLOOKUP($B328,'1.Data Part I'!$AJ$14:$AV$115,4,0),"")</f>
        <v/>
      </c>
      <c r="F328" s="97" t="str">
        <f>IFERROR(VLOOKUP($B328,'1.Data Part I'!$AJ$14:$AV$115,5,0),"")</f>
        <v/>
      </c>
      <c r="G328" s="122" t="str">
        <f>IFERROR(VLOOKUP($B328,'1.Data Part I'!$AJ$14:$AV$115,6,0),"")</f>
        <v/>
      </c>
      <c r="H328" s="97" t="str">
        <f>IFERROR(VLOOKUP($B328,'1.Data Part I'!$AJ$14:$AV$115,7,0),"")</f>
        <v/>
      </c>
      <c r="I328" s="122" t="str">
        <f>IFERROR(VLOOKUP($B328,'1.Data Part I'!$AJ$14:$AV$115,8,0),"")</f>
        <v/>
      </c>
      <c r="J328" s="97" t="str">
        <f>IFERROR(VLOOKUP($B328,'1.Data Part I'!$AJ$14:$AV$115,9,0),"")</f>
        <v/>
      </c>
      <c r="K328" s="100" t="str">
        <f>IFERROR(VLOOKUP($B328,'1.Data Part I'!$AJ$14:$AV$115,10,0),"")</f>
        <v/>
      </c>
      <c r="L328" s="100" t="str">
        <f>IFERROR(VLOOKUP($B328,'1.Data Part I'!$AJ$14:$AV$115,11,0),"")</f>
        <v/>
      </c>
      <c r="M328" s="97" t="str">
        <f>IFERROR(VLOOKUP($B328,'1.Data Part I'!$AJ$14:$AV$115,12,0),"")</f>
        <v/>
      </c>
      <c r="N328" s="128" t="str">
        <f>IFERROR(VLOOKUP($B328,'1.Data Part I'!$AJ$14:$AV$115,13,0),"")</f>
        <v/>
      </c>
      <c r="O328" s="95"/>
      <c r="P328" s="80"/>
      <c r="Q328" s="101" t="str">
        <f t="shared" si="7"/>
        <v/>
      </c>
    </row>
    <row r="329" spans="2:17" x14ac:dyDescent="0.25">
      <c r="B329" s="98"/>
      <c r="C329" s="97" t="str">
        <f>IFERROR(VLOOKUP($B329,'1.Data Part I'!$AJ$14:$AV$115,2,0),"")</f>
        <v/>
      </c>
      <c r="D329" s="97" t="str">
        <f>IFERROR(VLOOKUP($B329,'1.Data Part I'!$AJ$14:$AV$115,3,0),"")</f>
        <v/>
      </c>
      <c r="E329" s="97" t="str">
        <f>IFERROR(VLOOKUP($B329,'1.Data Part I'!$AJ$14:$AV$115,4,0),"")</f>
        <v/>
      </c>
      <c r="F329" s="97" t="str">
        <f>IFERROR(VLOOKUP($B329,'1.Data Part I'!$AJ$14:$AV$115,5,0),"")</f>
        <v/>
      </c>
      <c r="G329" s="122" t="str">
        <f>IFERROR(VLOOKUP($B329,'1.Data Part I'!$AJ$14:$AV$115,6,0),"")</f>
        <v/>
      </c>
      <c r="H329" s="97" t="str">
        <f>IFERROR(VLOOKUP($B329,'1.Data Part I'!$AJ$14:$AV$115,7,0),"")</f>
        <v/>
      </c>
      <c r="I329" s="122" t="str">
        <f>IFERROR(VLOOKUP($B329,'1.Data Part I'!$AJ$14:$AV$115,8,0),"")</f>
        <v/>
      </c>
      <c r="J329" s="97" t="str">
        <f>IFERROR(VLOOKUP($B329,'1.Data Part I'!$AJ$14:$AV$115,9,0),"")</f>
        <v/>
      </c>
      <c r="K329" s="100" t="str">
        <f>IFERROR(VLOOKUP($B329,'1.Data Part I'!$AJ$14:$AV$115,10,0),"")</f>
        <v/>
      </c>
      <c r="L329" s="100" t="str">
        <f>IFERROR(VLOOKUP($B329,'1.Data Part I'!$AJ$14:$AV$115,11,0),"")</f>
        <v/>
      </c>
      <c r="M329" s="97" t="str">
        <f>IFERROR(VLOOKUP($B329,'1.Data Part I'!$AJ$14:$AV$115,12,0),"")</f>
        <v/>
      </c>
      <c r="N329" s="128" t="str">
        <f>IFERROR(VLOOKUP($B329,'1.Data Part I'!$AJ$14:$AV$115,13,0),"")</f>
        <v/>
      </c>
      <c r="O329" s="95"/>
      <c r="P329" s="80"/>
      <c r="Q329" s="101" t="str">
        <f t="shared" si="7"/>
        <v/>
      </c>
    </row>
    <row r="330" spans="2:17" ht="16.5" thickBot="1" x14ac:dyDescent="0.3">
      <c r="B330" s="25" t="s">
        <v>368</v>
      </c>
      <c r="C330" s="20" t="s">
        <v>352</v>
      </c>
      <c r="D330" s="20" t="s">
        <v>352</v>
      </c>
      <c r="E330" s="20" t="s">
        <v>352</v>
      </c>
      <c r="F330" s="20" t="s">
        <v>352</v>
      </c>
      <c r="G330" s="20" t="s">
        <v>352</v>
      </c>
      <c r="H330" s="20" t="s">
        <v>352</v>
      </c>
      <c r="I330" s="20" t="s">
        <v>352</v>
      </c>
      <c r="J330" s="20" t="s">
        <v>352</v>
      </c>
      <c r="K330" s="20" t="s">
        <v>352</v>
      </c>
      <c r="L330" s="20" t="s">
        <v>352</v>
      </c>
      <c r="M330" s="20" t="s">
        <v>352</v>
      </c>
      <c r="N330" s="131">
        <f>SUM(N230:N329)</f>
        <v>2000</v>
      </c>
      <c r="O330" s="20" t="s">
        <v>352</v>
      </c>
      <c r="P330" s="119">
        <f>SUM(P230:P329)</f>
        <v>1</v>
      </c>
      <c r="Q330" s="77">
        <f>SUM(Q230:Q329)</f>
        <v>2000</v>
      </c>
    </row>
    <row r="331" spans="2:17" x14ac:dyDescent="0.25">
      <c r="H331"/>
      <c r="M331"/>
      <c r="P331"/>
    </row>
    <row r="334" spans="2:17" x14ac:dyDescent="0.25">
      <c r="B334" s="55" t="s">
        <v>250</v>
      </c>
      <c r="H334"/>
      <c r="M334"/>
      <c r="P334"/>
    </row>
    <row r="335" spans="2:17" x14ac:dyDescent="0.25">
      <c r="B335" s="55" t="s">
        <v>221</v>
      </c>
      <c r="H335"/>
      <c r="M335"/>
      <c r="P335"/>
    </row>
    <row r="336" spans="2:17" ht="16.5" thickBot="1" x14ac:dyDescent="0.3">
      <c r="H336"/>
      <c r="M336"/>
      <c r="P336"/>
    </row>
    <row r="337" spans="2:19" s="85" customFormat="1" ht="47.25" x14ac:dyDescent="0.25">
      <c r="B337" s="86" t="s">
        <v>124</v>
      </c>
      <c r="C337" s="87" t="s">
        <v>129</v>
      </c>
      <c r="D337" s="87" t="s">
        <v>130</v>
      </c>
      <c r="E337" s="87" t="s">
        <v>133</v>
      </c>
      <c r="F337" s="87" t="s">
        <v>256</v>
      </c>
      <c r="G337" s="87" t="s">
        <v>131</v>
      </c>
      <c r="H337" s="87" t="s">
        <v>132</v>
      </c>
      <c r="I337" s="87" t="s">
        <v>134</v>
      </c>
      <c r="J337" s="87" t="s">
        <v>145</v>
      </c>
      <c r="K337" s="87" t="s">
        <v>177</v>
      </c>
      <c r="L337" s="87" t="s">
        <v>135</v>
      </c>
      <c r="M337" s="87" t="s">
        <v>136</v>
      </c>
      <c r="N337" s="137" t="s">
        <v>393</v>
      </c>
      <c r="O337" s="87" t="s">
        <v>319</v>
      </c>
      <c r="P337" s="88" t="s">
        <v>204</v>
      </c>
      <c r="Q337" s="91" t="s">
        <v>205</v>
      </c>
      <c r="S337" s="136" t="s">
        <v>388</v>
      </c>
    </row>
    <row r="338" spans="2:19" ht="16.5" thickBot="1" x14ac:dyDescent="0.3">
      <c r="B338" s="98" t="s">
        <v>383</v>
      </c>
      <c r="C338" s="97" t="str">
        <f>IFERROR(VLOOKUP($B338,'1.Data Part I'!$AX$14:$BJ$115,2,0),"")</f>
        <v>Test12345</v>
      </c>
      <c r="D338" s="97" t="str">
        <f>IFERROR(VLOOKUP($B338,'1.Data Part I'!$AX$14:$BJ$115,3,0),"")</f>
        <v>Test Equip</v>
      </c>
      <c r="E338" s="97" t="str">
        <f>IFERROR(VLOOKUP($B338,'1.Data Part I'!$AX$14:$BJ$115,4,0),"")</f>
        <v>Testing Type</v>
      </c>
      <c r="F338" s="97">
        <f>IFERROR(VLOOKUP($B338,'1.Data Part I'!$AX$14:$BJ$115,5,0),"")</f>
        <v>508</v>
      </c>
      <c r="G338" s="97">
        <f>IFERROR(VLOOKUP($B338,'1.Data Part I'!$AX$14:$BJ$115,6,0),"")</f>
        <v>110</v>
      </c>
      <c r="H338" s="97" t="str">
        <f>IFERROR(VLOOKUP($B338,'1.Data Part I'!$AX$14:$BJ$115,7,0),"")</f>
        <v>CCxxxx</v>
      </c>
      <c r="I338" s="97" t="str">
        <f>IFERROR(VLOOKUP($B338,'1.Data Part I'!$AX$14:$BJ$115,8,0),"")</f>
        <v>FY2025</v>
      </c>
      <c r="J338" s="97" t="str">
        <f>IFERROR(VLOOKUP($B338,'1.Data Part I'!$AX$14:$BJ$115,9,0),"")</f>
        <v>No</v>
      </c>
      <c r="K338" s="100">
        <f>IFERROR(VLOOKUP($B338,'1.Data Part I'!$AX$14:$BJ$115,10,0),"")</f>
        <v>0</v>
      </c>
      <c r="L338" s="100">
        <f>IFERROR(VLOOKUP($B338,'1.Data Part I'!$AX$14:$BJ$115,11,0),"")</f>
        <v>10000</v>
      </c>
      <c r="M338" s="97">
        <f>IFERROR(VLOOKUP($B338,'1.Data Part I'!$AX$14:$BJ$115,12,0),"")</f>
        <v>10</v>
      </c>
      <c r="N338" s="128">
        <f>IFERROR(VLOOKUP($B338,'1.Data Part I'!$AX$14:$BJ$115,13,0),"")</f>
        <v>1000</v>
      </c>
      <c r="O338" s="95" t="s">
        <v>376</v>
      </c>
      <c r="P338" s="80">
        <v>1</v>
      </c>
      <c r="Q338" s="101">
        <f t="shared" ref="Q338:Q339" si="8">IFERROR(N338*P338,"")</f>
        <v>1000</v>
      </c>
      <c r="S338" s="124">
        <f>'1.Data Part I'!BJ115-Q438</f>
        <v>0</v>
      </c>
    </row>
    <row r="339" spans="2:19" ht="17.25" thickTop="1" thickBot="1" x14ac:dyDescent="0.3">
      <c r="B339" s="98"/>
      <c r="C339" s="97" t="str">
        <f>IFERROR(VLOOKUP($B339,'1.Data Part I'!$AX$14:$BJ$115,2,0),"")</f>
        <v/>
      </c>
      <c r="D339" s="97" t="str">
        <f>IFERROR(VLOOKUP($B339,'1.Data Part I'!$AX$14:$BJ$115,3,0),"")</f>
        <v/>
      </c>
      <c r="E339" s="97" t="str">
        <f>IFERROR(VLOOKUP($B339,'1.Data Part I'!$AX$14:$BJ$115,4,0),"")</f>
        <v/>
      </c>
      <c r="F339" s="97" t="str">
        <f>IFERROR(VLOOKUP($B339,'1.Data Part I'!$AX$14:$BJ$115,5,0),"")</f>
        <v/>
      </c>
      <c r="G339" s="97" t="str">
        <f>IFERROR(VLOOKUP($B339,'1.Data Part I'!$AX$14:$BJ$115,6,0),"")</f>
        <v/>
      </c>
      <c r="H339" s="97" t="str">
        <f>IFERROR(VLOOKUP($B339,'1.Data Part I'!$AX$14:$BJ$115,7,0),"")</f>
        <v/>
      </c>
      <c r="I339" s="97" t="str">
        <f>IFERROR(VLOOKUP($B339,'1.Data Part I'!$AX$14:$BJ$115,8,0),"")</f>
        <v/>
      </c>
      <c r="J339" s="97" t="str">
        <f>IFERROR(VLOOKUP($B339,'1.Data Part I'!$AX$14:$BJ$115,9,0),"")</f>
        <v/>
      </c>
      <c r="K339" s="100" t="str">
        <f>IFERROR(VLOOKUP($B339,'1.Data Part I'!$AX$14:$BJ$115,10,0),"")</f>
        <v/>
      </c>
      <c r="L339" s="100" t="str">
        <f>IFERROR(VLOOKUP($B339,'1.Data Part I'!$AX$14:$BJ$115,11,0),"")</f>
        <v/>
      </c>
      <c r="M339" s="97" t="str">
        <f>IFERROR(VLOOKUP($B339,'1.Data Part I'!$AX$14:$BJ$115,12,0),"")</f>
        <v/>
      </c>
      <c r="N339" s="128" t="str">
        <f>IFERROR(VLOOKUP($B339,'1.Data Part I'!$AX$14:$BJ$115,13,0),"")</f>
        <v/>
      </c>
      <c r="O339" s="95"/>
      <c r="P339" s="80"/>
      <c r="Q339" s="101" t="str">
        <f t="shared" si="8"/>
        <v/>
      </c>
      <c r="S339" s="125" t="s">
        <v>347</v>
      </c>
    </row>
    <row r="340" spans="2:19" x14ac:dyDescent="0.25">
      <c r="B340" s="98"/>
      <c r="C340" s="97" t="str">
        <f>IFERROR(VLOOKUP($B340,'1.Data Part I'!$AX$14:$BJ$115,2,0),"")</f>
        <v/>
      </c>
      <c r="D340" s="97" t="str">
        <f>IFERROR(VLOOKUP($B340,'1.Data Part I'!$AX$14:$BJ$115,3,0),"")</f>
        <v/>
      </c>
      <c r="E340" s="97" t="str">
        <f>IFERROR(VLOOKUP($B340,'1.Data Part I'!$AX$14:$BJ$115,4,0),"")</f>
        <v/>
      </c>
      <c r="F340" s="97" t="str">
        <f>IFERROR(VLOOKUP($B340,'1.Data Part I'!$AX$14:$BJ$115,5,0),"")</f>
        <v/>
      </c>
      <c r="G340" s="97" t="str">
        <f>IFERROR(VLOOKUP($B340,'1.Data Part I'!$AX$14:$BJ$115,6,0),"")</f>
        <v/>
      </c>
      <c r="H340" s="97" t="str">
        <f>IFERROR(VLOOKUP($B340,'1.Data Part I'!$AX$14:$BJ$115,7,0),"")</f>
        <v/>
      </c>
      <c r="I340" s="97" t="str">
        <f>IFERROR(VLOOKUP($B340,'1.Data Part I'!$AX$14:$BJ$115,8,0),"")</f>
        <v/>
      </c>
      <c r="J340" s="97" t="str">
        <f>IFERROR(VLOOKUP($B340,'1.Data Part I'!$AX$14:$BJ$115,9,0),"")</f>
        <v/>
      </c>
      <c r="K340" s="100" t="str">
        <f>IFERROR(VLOOKUP($B340,'1.Data Part I'!$AX$14:$BJ$115,10,0),"")</f>
        <v/>
      </c>
      <c r="L340" s="100" t="str">
        <f>IFERROR(VLOOKUP($B340,'1.Data Part I'!$AX$14:$BJ$115,11,0),"")</f>
        <v/>
      </c>
      <c r="M340" s="97" t="str">
        <f>IFERROR(VLOOKUP($B340,'1.Data Part I'!$AX$14:$BJ$115,12,0),"")</f>
        <v/>
      </c>
      <c r="N340" s="128" t="str">
        <f>IFERROR(VLOOKUP($B340,'1.Data Part I'!$AX$14:$BJ$115,13,0),"")</f>
        <v/>
      </c>
      <c r="O340" s="95"/>
      <c r="P340" s="80"/>
      <c r="Q340" s="101" t="str">
        <f t="shared" ref="Q340:Q403" si="9">IFERROR(N340*P340,"")</f>
        <v/>
      </c>
    </row>
    <row r="341" spans="2:19" x14ac:dyDescent="0.25">
      <c r="B341" s="98"/>
      <c r="C341" s="97" t="str">
        <f>IFERROR(VLOOKUP($B341,'1.Data Part I'!$AX$14:$BJ$115,2,0),"")</f>
        <v/>
      </c>
      <c r="D341" s="97" t="str">
        <f>IFERROR(VLOOKUP($B341,'1.Data Part I'!$AX$14:$BJ$115,3,0),"")</f>
        <v/>
      </c>
      <c r="E341" s="97" t="str">
        <f>IFERROR(VLOOKUP($B341,'1.Data Part I'!$AX$14:$BJ$115,4,0),"")</f>
        <v/>
      </c>
      <c r="F341" s="97" t="str">
        <f>IFERROR(VLOOKUP($B341,'1.Data Part I'!$AX$14:$BJ$115,5,0),"")</f>
        <v/>
      </c>
      <c r="G341" s="97" t="str">
        <f>IFERROR(VLOOKUP($B341,'1.Data Part I'!$AX$14:$BJ$115,6,0),"")</f>
        <v/>
      </c>
      <c r="H341" s="97" t="str">
        <f>IFERROR(VLOOKUP($B341,'1.Data Part I'!$AX$14:$BJ$115,7,0),"")</f>
        <v/>
      </c>
      <c r="I341" s="97" t="str">
        <f>IFERROR(VLOOKUP($B341,'1.Data Part I'!$AX$14:$BJ$115,8,0),"")</f>
        <v/>
      </c>
      <c r="J341" s="97" t="str">
        <f>IFERROR(VLOOKUP($B341,'1.Data Part I'!$AX$14:$BJ$115,9,0),"")</f>
        <v/>
      </c>
      <c r="K341" s="100" t="str">
        <f>IFERROR(VLOOKUP($B341,'1.Data Part I'!$AX$14:$BJ$115,10,0),"")</f>
        <v/>
      </c>
      <c r="L341" s="100" t="str">
        <f>IFERROR(VLOOKUP($B341,'1.Data Part I'!$AX$14:$BJ$115,11,0),"")</f>
        <v/>
      </c>
      <c r="M341" s="97" t="str">
        <f>IFERROR(VLOOKUP($B341,'1.Data Part I'!$AX$14:$BJ$115,12,0),"")</f>
        <v/>
      </c>
      <c r="N341" s="128" t="str">
        <f>IFERROR(VLOOKUP($B341,'1.Data Part I'!$AX$14:$BJ$115,13,0),"")</f>
        <v/>
      </c>
      <c r="O341" s="95"/>
      <c r="P341" s="80"/>
      <c r="Q341" s="101" t="str">
        <f t="shared" si="9"/>
        <v/>
      </c>
    </row>
    <row r="342" spans="2:19" x14ac:dyDescent="0.25">
      <c r="B342" s="98"/>
      <c r="C342" s="97" t="str">
        <f>IFERROR(VLOOKUP($B342,'1.Data Part I'!$AX$14:$BJ$115,2,0),"")</f>
        <v/>
      </c>
      <c r="D342" s="97" t="str">
        <f>IFERROR(VLOOKUP($B342,'1.Data Part I'!$AX$14:$BJ$115,3,0),"")</f>
        <v/>
      </c>
      <c r="E342" s="97" t="str">
        <f>IFERROR(VLOOKUP($B342,'1.Data Part I'!$AX$14:$BJ$115,4,0),"")</f>
        <v/>
      </c>
      <c r="F342" s="97" t="str">
        <f>IFERROR(VLOOKUP($B342,'1.Data Part I'!$AX$14:$BJ$115,5,0),"")</f>
        <v/>
      </c>
      <c r="G342" s="97" t="str">
        <f>IFERROR(VLOOKUP($B342,'1.Data Part I'!$AX$14:$BJ$115,6,0),"")</f>
        <v/>
      </c>
      <c r="H342" s="97" t="str">
        <f>IFERROR(VLOOKUP($B342,'1.Data Part I'!$AX$14:$BJ$115,7,0),"")</f>
        <v/>
      </c>
      <c r="I342" s="97" t="str">
        <f>IFERROR(VLOOKUP($B342,'1.Data Part I'!$AX$14:$BJ$115,8,0),"")</f>
        <v/>
      </c>
      <c r="J342" s="97" t="str">
        <f>IFERROR(VLOOKUP($B342,'1.Data Part I'!$AX$14:$BJ$115,9,0),"")</f>
        <v/>
      </c>
      <c r="K342" s="100" t="str">
        <f>IFERROR(VLOOKUP($B342,'1.Data Part I'!$AX$14:$BJ$115,10,0),"")</f>
        <v/>
      </c>
      <c r="L342" s="100" t="str">
        <f>IFERROR(VLOOKUP($B342,'1.Data Part I'!$AX$14:$BJ$115,11,0),"")</f>
        <v/>
      </c>
      <c r="M342" s="97" t="str">
        <f>IFERROR(VLOOKUP($B342,'1.Data Part I'!$AX$14:$BJ$115,12,0),"")</f>
        <v/>
      </c>
      <c r="N342" s="128" t="str">
        <f>IFERROR(VLOOKUP($B342,'1.Data Part I'!$AX$14:$BJ$115,13,0),"")</f>
        <v/>
      </c>
      <c r="O342" s="95"/>
      <c r="P342" s="80"/>
      <c r="Q342" s="101" t="str">
        <f t="shared" si="9"/>
        <v/>
      </c>
    </row>
    <row r="343" spans="2:19" x14ac:dyDescent="0.25">
      <c r="B343" s="98"/>
      <c r="C343" s="97" t="str">
        <f>IFERROR(VLOOKUP($B343,'1.Data Part I'!$AX$14:$BJ$115,2,0),"")</f>
        <v/>
      </c>
      <c r="D343" s="97" t="str">
        <f>IFERROR(VLOOKUP($B343,'1.Data Part I'!$AX$14:$BJ$115,3,0),"")</f>
        <v/>
      </c>
      <c r="E343" s="97" t="str">
        <f>IFERROR(VLOOKUP($B343,'1.Data Part I'!$AX$14:$BJ$115,4,0),"")</f>
        <v/>
      </c>
      <c r="F343" s="97" t="str">
        <f>IFERROR(VLOOKUP($B343,'1.Data Part I'!$AX$14:$BJ$115,5,0),"")</f>
        <v/>
      </c>
      <c r="G343" s="97" t="str">
        <f>IFERROR(VLOOKUP($B343,'1.Data Part I'!$AX$14:$BJ$115,6,0),"")</f>
        <v/>
      </c>
      <c r="H343" s="97" t="str">
        <f>IFERROR(VLOOKUP($B343,'1.Data Part I'!$AX$14:$BJ$115,7,0),"")</f>
        <v/>
      </c>
      <c r="I343" s="97" t="str">
        <f>IFERROR(VLOOKUP($B343,'1.Data Part I'!$AX$14:$BJ$115,8,0),"")</f>
        <v/>
      </c>
      <c r="J343" s="97" t="str">
        <f>IFERROR(VLOOKUP($B343,'1.Data Part I'!$AX$14:$BJ$115,9,0),"")</f>
        <v/>
      </c>
      <c r="K343" s="100" t="str">
        <f>IFERROR(VLOOKUP($B343,'1.Data Part I'!$AX$14:$BJ$115,10,0),"")</f>
        <v/>
      </c>
      <c r="L343" s="100" t="str">
        <f>IFERROR(VLOOKUP($B343,'1.Data Part I'!$AX$14:$BJ$115,11,0),"")</f>
        <v/>
      </c>
      <c r="M343" s="97" t="str">
        <f>IFERROR(VLOOKUP($B343,'1.Data Part I'!$AX$14:$BJ$115,12,0),"")</f>
        <v/>
      </c>
      <c r="N343" s="128" t="str">
        <f>IFERROR(VLOOKUP($B343,'1.Data Part I'!$AX$14:$BJ$115,13,0),"")</f>
        <v/>
      </c>
      <c r="O343" s="95"/>
      <c r="P343" s="80"/>
      <c r="Q343" s="101" t="str">
        <f t="shared" si="9"/>
        <v/>
      </c>
    </row>
    <row r="344" spans="2:19" x14ac:dyDescent="0.25">
      <c r="B344" s="98"/>
      <c r="C344" s="97" t="str">
        <f>IFERROR(VLOOKUP($B344,'1.Data Part I'!$AX$14:$BJ$115,2,0),"")</f>
        <v/>
      </c>
      <c r="D344" s="97" t="str">
        <f>IFERROR(VLOOKUP($B344,'1.Data Part I'!$AX$14:$BJ$115,3,0),"")</f>
        <v/>
      </c>
      <c r="E344" s="97" t="str">
        <f>IFERROR(VLOOKUP($B344,'1.Data Part I'!$AX$14:$BJ$115,4,0),"")</f>
        <v/>
      </c>
      <c r="F344" s="97" t="str">
        <f>IFERROR(VLOOKUP($B344,'1.Data Part I'!$AX$14:$BJ$115,5,0),"")</f>
        <v/>
      </c>
      <c r="G344" s="97" t="str">
        <f>IFERROR(VLOOKUP($B344,'1.Data Part I'!$AX$14:$BJ$115,6,0),"")</f>
        <v/>
      </c>
      <c r="H344" s="97" t="str">
        <f>IFERROR(VLOOKUP($B344,'1.Data Part I'!$AX$14:$BJ$115,7,0),"")</f>
        <v/>
      </c>
      <c r="I344" s="97" t="str">
        <f>IFERROR(VLOOKUP($B344,'1.Data Part I'!$AX$14:$BJ$115,8,0),"")</f>
        <v/>
      </c>
      <c r="J344" s="97" t="str">
        <f>IFERROR(VLOOKUP($B344,'1.Data Part I'!$AX$14:$BJ$115,9,0),"")</f>
        <v/>
      </c>
      <c r="K344" s="100" t="str">
        <f>IFERROR(VLOOKUP($B344,'1.Data Part I'!$AX$14:$BJ$115,10,0),"")</f>
        <v/>
      </c>
      <c r="L344" s="100" t="str">
        <f>IFERROR(VLOOKUP($B344,'1.Data Part I'!$AX$14:$BJ$115,11,0),"")</f>
        <v/>
      </c>
      <c r="M344" s="97" t="str">
        <f>IFERROR(VLOOKUP($B344,'1.Data Part I'!$AX$14:$BJ$115,12,0),"")</f>
        <v/>
      </c>
      <c r="N344" s="128" t="str">
        <f>IFERROR(VLOOKUP($B344,'1.Data Part I'!$AX$14:$BJ$115,13,0),"")</f>
        <v/>
      </c>
      <c r="O344" s="95"/>
      <c r="P344" s="80"/>
      <c r="Q344" s="101" t="str">
        <f t="shared" si="9"/>
        <v/>
      </c>
    </row>
    <row r="345" spans="2:19" x14ac:dyDescent="0.25">
      <c r="B345" s="98"/>
      <c r="C345" s="97" t="str">
        <f>IFERROR(VLOOKUP($B345,'1.Data Part I'!$AX$14:$BJ$115,2,0),"")</f>
        <v/>
      </c>
      <c r="D345" s="97" t="str">
        <f>IFERROR(VLOOKUP($B345,'1.Data Part I'!$AX$14:$BJ$115,3,0),"")</f>
        <v/>
      </c>
      <c r="E345" s="97" t="str">
        <f>IFERROR(VLOOKUP($B345,'1.Data Part I'!$AX$14:$BJ$115,4,0),"")</f>
        <v/>
      </c>
      <c r="F345" s="97" t="str">
        <f>IFERROR(VLOOKUP($B345,'1.Data Part I'!$AX$14:$BJ$115,5,0),"")</f>
        <v/>
      </c>
      <c r="G345" s="97" t="str">
        <f>IFERROR(VLOOKUP($B345,'1.Data Part I'!$AX$14:$BJ$115,6,0),"")</f>
        <v/>
      </c>
      <c r="H345" s="97" t="str">
        <f>IFERROR(VLOOKUP($B345,'1.Data Part I'!$AX$14:$BJ$115,7,0),"")</f>
        <v/>
      </c>
      <c r="I345" s="97" t="str">
        <f>IFERROR(VLOOKUP($B345,'1.Data Part I'!$AX$14:$BJ$115,8,0),"")</f>
        <v/>
      </c>
      <c r="J345" s="97" t="str">
        <f>IFERROR(VLOOKUP($B345,'1.Data Part I'!$AX$14:$BJ$115,9,0),"")</f>
        <v/>
      </c>
      <c r="K345" s="100" t="str">
        <f>IFERROR(VLOOKUP($B345,'1.Data Part I'!$AX$14:$BJ$115,10,0),"")</f>
        <v/>
      </c>
      <c r="L345" s="100" t="str">
        <f>IFERROR(VLOOKUP($B345,'1.Data Part I'!$AX$14:$BJ$115,11,0),"")</f>
        <v/>
      </c>
      <c r="M345" s="97" t="str">
        <f>IFERROR(VLOOKUP($B345,'1.Data Part I'!$AX$14:$BJ$115,12,0),"")</f>
        <v/>
      </c>
      <c r="N345" s="128" t="str">
        <f>IFERROR(VLOOKUP($B345,'1.Data Part I'!$AX$14:$BJ$115,13,0),"")</f>
        <v/>
      </c>
      <c r="O345" s="95"/>
      <c r="P345" s="80"/>
      <c r="Q345" s="101" t="str">
        <f t="shared" si="9"/>
        <v/>
      </c>
    </row>
    <row r="346" spans="2:19" x14ac:dyDescent="0.25">
      <c r="B346" s="98"/>
      <c r="C346" s="97" t="str">
        <f>IFERROR(VLOOKUP($B346,'1.Data Part I'!$AX$14:$BJ$115,2,0),"")</f>
        <v/>
      </c>
      <c r="D346" s="97" t="str">
        <f>IFERROR(VLOOKUP($B346,'1.Data Part I'!$AX$14:$BJ$115,3,0),"")</f>
        <v/>
      </c>
      <c r="E346" s="97" t="str">
        <f>IFERROR(VLOOKUP($B346,'1.Data Part I'!$AX$14:$BJ$115,4,0),"")</f>
        <v/>
      </c>
      <c r="F346" s="97" t="str">
        <f>IFERROR(VLOOKUP($B346,'1.Data Part I'!$AX$14:$BJ$115,5,0),"")</f>
        <v/>
      </c>
      <c r="G346" s="97" t="str">
        <f>IFERROR(VLOOKUP($B346,'1.Data Part I'!$AX$14:$BJ$115,6,0),"")</f>
        <v/>
      </c>
      <c r="H346" s="97" t="str">
        <f>IFERROR(VLOOKUP($B346,'1.Data Part I'!$AX$14:$BJ$115,7,0),"")</f>
        <v/>
      </c>
      <c r="I346" s="97" t="str">
        <f>IFERROR(VLOOKUP($B346,'1.Data Part I'!$AX$14:$BJ$115,8,0),"")</f>
        <v/>
      </c>
      <c r="J346" s="97" t="str">
        <f>IFERROR(VLOOKUP($B346,'1.Data Part I'!$AX$14:$BJ$115,9,0),"")</f>
        <v/>
      </c>
      <c r="K346" s="100" t="str">
        <f>IFERROR(VLOOKUP($B346,'1.Data Part I'!$AX$14:$BJ$115,10,0),"")</f>
        <v/>
      </c>
      <c r="L346" s="100" t="str">
        <f>IFERROR(VLOOKUP($B346,'1.Data Part I'!$AX$14:$BJ$115,11,0),"")</f>
        <v/>
      </c>
      <c r="M346" s="97" t="str">
        <f>IFERROR(VLOOKUP($B346,'1.Data Part I'!$AX$14:$BJ$115,12,0),"")</f>
        <v/>
      </c>
      <c r="N346" s="128" t="str">
        <f>IFERROR(VLOOKUP($B346,'1.Data Part I'!$AX$14:$BJ$115,13,0),"")</f>
        <v/>
      </c>
      <c r="O346" s="95"/>
      <c r="P346" s="80"/>
      <c r="Q346" s="101" t="str">
        <f t="shared" si="9"/>
        <v/>
      </c>
    </row>
    <row r="347" spans="2:19" x14ac:dyDescent="0.25">
      <c r="B347" s="98"/>
      <c r="C347" s="97" t="str">
        <f>IFERROR(VLOOKUP($B347,'1.Data Part I'!$AX$14:$BJ$115,2,0),"")</f>
        <v/>
      </c>
      <c r="D347" s="97" t="str">
        <f>IFERROR(VLOOKUP($B347,'1.Data Part I'!$AX$14:$BJ$115,3,0),"")</f>
        <v/>
      </c>
      <c r="E347" s="97" t="str">
        <f>IFERROR(VLOOKUP($B347,'1.Data Part I'!$AX$14:$BJ$115,4,0),"")</f>
        <v/>
      </c>
      <c r="F347" s="97" t="str">
        <f>IFERROR(VLOOKUP($B347,'1.Data Part I'!$AX$14:$BJ$115,5,0),"")</f>
        <v/>
      </c>
      <c r="G347" s="97" t="str">
        <f>IFERROR(VLOOKUP($B347,'1.Data Part I'!$AX$14:$BJ$115,6,0),"")</f>
        <v/>
      </c>
      <c r="H347" s="97" t="str">
        <f>IFERROR(VLOOKUP($B347,'1.Data Part I'!$AX$14:$BJ$115,7,0),"")</f>
        <v/>
      </c>
      <c r="I347" s="97" t="str">
        <f>IFERROR(VLOOKUP($B347,'1.Data Part I'!$AX$14:$BJ$115,8,0),"")</f>
        <v/>
      </c>
      <c r="J347" s="97" t="str">
        <f>IFERROR(VLOOKUP($B347,'1.Data Part I'!$AX$14:$BJ$115,9,0),"")</f>
        <v/>
      </c>
      <c r="K347" s="100" t="str">
        <f>IFERROR(VLOOKUP($B347,'1.Data Part I'!$AX$14:$BJ$115,10,0),"")</f>
        <v/>
      </c>
      <c r="L347" s="100" t="str">
        <f>IFERROR(VLOOKUP($B347,'1.Data Part I'!$AX$14:$BJ$115,11,0),"")</f>
        <v/>
      </c>
      <c r="M347" s="97" t="str">
        <f>IFERROR(VLOOKUP($B347,'1.Data Part I'!$AX$14:$BJ$115,12,0),"")</f>
        <v/>
      </c>
      <c r="N347" s="128" t="str">
        <f>IFERROR(VLOOKUP($B347,'1.Data Part I'!$AX$14:$BJ$115,13,0),"")</f>
        <v/>
      </c>
      <c r="O347" s="95"/>
      <c r="P347" s="80"/>
      <c r="Q347" s="101" t="str">
        <f t="shared" si="9"/>
        <v/>
      </c>
    </row>
    <row r="348" spans="2:19" x14ac:dyDescent="0.25">
      <c r="B348" s="98"/>
      <c r="C348" s="97" t="str">
        <f>IFERROR(VLOOKUP($B348,'1.Data Part I'!$AX$14:$BJ$115,2,0),"")</f>
        <v/>
      </c>
      <c r="D348" s="97" t="str">
        <f>IFERROR(VLOOKUP($B348,'1.Data Part I'!$AX$14:$BJ$115,3,0),"")</f>
        <v/>
      </c>
      <c r="E348" s="97" t="str">
        <f>IFERROR(VLOOKUP($B348,'1.Data Part I'!$AX$14:$BJ$115,4,0),"")</f>
        <v/>
      </c>
      <c r="F348" s="97" t="str">
        <f>IFERROR(VLOOKUP($B348,'1.Data Part I'!$AX$14:$BJ$115,5,0),"")</f>
        <v/>
      </c>
      <c r="G348" s="97" t="str">
        <f>IFERROR(VLOOKUP($B348,'1.Data Part I'!$AX$14:$BJ$115,6,0),"")</f>
        <v/>
      </c>
      <c r="H348" s="97" t="str">
        <f>IFERROR(VLOOKUP($B348,'1.Data Part I'!$AX$14:$BJ$115,7,0),"")</f>
        <v/>
      </c>
      <c r="I348" s="97" t="str">
        <f>IFERROR(VLOOKUP($B348,'1.Data Part I'!$AX$14:$BJ$115,8,0),"")</f>
        <v/>
      </c>
      <c r="J348" s="97" t="str">
        <f>IFERROR(VLOOKUP($B348,'1.Data Part I'!$AX$14:$BJ$115,9,0),"")</f>
        <v/>
      </c>
      <c r="K348" s="100" t="str">
        <f>IFERROR(VLOOKUP($B348,'1.Data Part I'!$AX$14:$BJ$115,10,0),"")</f>
        <v/>
      </c>
      <c r="L348" s="100" t="str">
        <f>IFERROR(VLOOKUP($B348,'1.Data Part I'!$AX$14:$BJ$115,11,0),"")</f>
        <v/>
      </c>
      <c r="M348" s="97" t="str">
        <f>IFERROR(VLOOKUP($B348,'1.Data Part I'!$AX$14:$BJ$115,12,0),"")</f>
        <v/>
      </c>
      <c r="N348" s="128" t="str">
        <f>IFERROR(VLOOKUP($B348,'1.Data Part I'!$AX$14:$BJ$115,13,0),"")</f>
        <v/>
      </c>
      <c r="O348" s="95"/>
      <c r="P348" s="80"/>
      <c r="Q348" s="101" t="str">
        <f t="shared" si="9"/>
        <v/>
      </c>
    </row>
    <row r="349" spans="2:19" x14ac:dyDescent="0.25">
      <c r="B349" s="98"/>
      <c r="C349" s="97" t="str">
        <f>IFERROR(VLOOKUP($B349,'1.Data Part I'!$AX$14:$BJ$115,2,0),"")</f>
        <v/>
      </c>
      <c r="D349" s="97" t="str">
        <f>IFERROR(VLOOKUP($B349,'1.Data Part I'!$AX$14:$BJ$115,3,0),"")</f>
        <v/>
      </c>
      <c r="E349" s="97" t="str">
        <f>IFERROR(VLOOKUP($B349,'1.Data Part I'!$AX$14:$BJ$115,4,0),"")</f>
        <v/>
      </c>
      <c r="F349" s="97" t="str">
        <f>IFERROR(VLOOKUP($B349,'1.Data Part I'!$AX$14:$BJ$115,5,0),"")</f>
        <v/>
      </c>
      <c r="G349" s="97" t="str">
        <f>IFERROR(VLOOKUP($B349,'1.Data Part I'!$AX$14:$BJ$115,6,0),"")</f>
        <v/>
      </c>
      <c r="H349" s="97" t="str">
        <f>IFERROR(VLOOKUP($B349,'1.Data Part I'!$AX$14:$BJ$115,7,0),"")</f>
        <v/>
      </c>
      <c r="I349" s="97" t="str">
        <f>IFERROR(VLOOKUP($B349,'1.Data Part I'!$AX$14:$BJ$115,8,0),"")</f>
        <v/>
      </c>
      <c r="J349" s="97" t="str">
        <f>IFERROR(VLOOKUP($B349,'1.Data Part I'!$AX$14:$BJ$115,9,0),"")</f>
        <v/>
      </c>
      <c r="K349" s="100" t="str">
        <f>IFERROR(VLOOKUP($B349,'1.Data Part I'!$AX$14:$BJ$115,10,0),"")</f>
        <v/>
      </c>
      <c r="L349" s="100" t="str">
        <f>IFERROR(VLOOKUP($B349,'1.Data Part I'!$AX$14:$BJ$115,11,0),"")</f>
        <v/>
      </c>
      <c r="M349" s="97" t="str">
        <f>IFERROR(VLOOKUP($B349,'1.Data Part I'!$AX$14:$BJ$115,12,0),"")</f>
        <v/>
      </c>
      <c r="N349" s="128" t="str">
        <f>IFERROR(VLOOKUP($B349,'1.Data Part I'!$AX$14:$BJ$115,13,0),"")</f>
        <v/>
      </c>
      <c r="O349" s="95"/>
      <c r="P349" s="80"/>
      <c r="Q349" s="101" t="str">
        <f t="shared" si="9"/>
        <v/>
      </c>
    </row>
    <row r="350" spans="2:19" x14ac:dyDescent="0.25">
      <c r="B350" s="98"/>
      <c r="C350" s="97" t="str">
        <f>IFERROR(VLOOKUP($B350,'1.Data Part I'!$AX$14:$BJ$115,2,0),"")</f>
        <v/>
      </c>
      <c r="D350" s="97" t="str">
        <f>IFERROR(VLOOKUP($B350,'1.Data Part I'!$AX$14:$BJ$115,3,0),"")</f>
        <v/>
      </c>
      <c r="E350" s="97" t="str">
        <f>IFERROR(VLOOKUP($B350,'1.Data Part I'!$AX$14:$BJ$115,4,0),"")</f>
        <v/>
      </c>
      <c r="F350" s="97" t="str">
        <f>IFERROR(VLOOKUP($B350,'1.Data Part I'!$AX$14:$BJ$115,5,0),"")</f>
        <v/>
      </c>
      <c r="G350" s="97" t="str">
        <f>IFERROR(VLOOKUP($B350,'1.Data Part I'!$AX$14:$BJ$115,6,0),"")</f>
        <v/>
      </c>
      <c r="H350" s="97" t="str">
        <f>IFERROR(VLOOKUP($B350,'1.Data Part I'!$AX$14:$BJ$115,7,0),"")</f>
        <v/>
      </c>
      <c r="I350" s="97" t="str">
        <f>IFERROR(VLOOKUP($B350,'1.Data Part I'!$AX$14:$BJ$115,8,0),"")</f>
        <v/>
      </c>
      <c r="J350" s="97" t="str">
        <f>IFERROR(VLOOKUP($B350,'1.Data Part I'!$AX$14:$BJ$115,9,0),"")</f>
        <v/>
      </c>
      <c r="K350" s="100" t="str">
        <f>IFERROR(VLOOKUP($B350,'1.Data Part I'!$AX$14:$BJ$115,10,0),"")</f>
        <v/>
      </c>
      <c r="L350" s="100" t="str">
        <f>IFERROR(VLOOKUP($B350,'1.Data Part I'!$AX$14:$BJ$115,11,0),"")</f>
        <v/>
      </c>
      <c r="M350" s="97" t="str">
        <f>IFERROR(VLOOKUP($B350,'1.Data Part I'!$AX$14:$BJ$115,12,0),"")</f>
        <v/>
      </c>
      <c r="N350" s="128" t="str">
        <f>IFERROR(VLOOKUP($B350,'1.Data Part I'!$AX$14:$BJ$115,13,0),"")</f>
        <v/>
      </c>
      <c r="O350" s="95"/>
      <c r="P350" s="80"/>
      <c r="Q350" s="101" t="str">
        <f t="shared" si="9"/>
        <v/>
      </c>
    </row>
    <row r="351" spans="2:19" x14ac:dyDescent="0.25">
      <c r="B351" s="98"/>
      <c r="C351" s="97" t="str">
        <f>IFERROR(VLOOKUP($B351,'1.Data Part I'!$AX$14:$BJ$115,2,0),"")</f>
        <v/>
      </c>
      <c r="D351" s="97" t="str">
        <f>IFERROR(VLOOKUP($B351,'1.Data Part I'!$AX$14:$BJ$115,3,0),"")</f>
        <v/>
      </c>
      <c r="E351" s="97" t="str">
        <f>IFERROR(VLOOKUP($B351,'1.Data Part I'!$AX$14:$BJ$115,4,0),"")</f>
        <v/>
      </c>
      <c r="F351" s="97" t="str">
        <f>IFERROR(VLOOKUP($B351,'1.Data Part I'!$AX$14:$BJ$115,5,0),"")</f>
        <v/>
      </c>
      <c r="G351" s="97" t="str">
        <f>IFERROR(VLOOKUP($B351,'1.Data Part I'!$AX$14:$BJ$115,6,0),"")</f>
        <v/>
      </c>
      <c r="H351" s="97" t="str">
        <f>IFERROR(VLOOKUP($B351,'1.Data Part I'!$AX$14:$BJ$115,7,0),"")</f>
        <v/>
      </c>
      <c r="I351" s="97" t="str">
        <f>IFERROR(VLOOKUP($B351,'1.Data Part I'!$AX$14:$BJ$115,8,0),"")</f>
        <v/>
      </c>
      <c r="J351" s="97" t="str">
        <f>IFERROR(VLOOKUP($B351,'1.Data Part I'!$AX$14:$BJ$115,9,0),"")</f>
        <v/>
      </c>
      <c r="K351" s="100" t="str">
        <f>IFERROR(VLOOKUP($B351,'1.Data Part I'!$AX$14:$BJ$115,10,0),"")</f>
        <v/>
      </c>
      <c r="L351" s="100" t="str">
        <f>IFERROR(VLOOKUP($B351,'1.Data Part I'!$AX$14:$BJ$115,11,0),"")</f>
        <v/>
      </c>
      <c r="M351" s="97" t="str">
        <f>IFERROR(VLOOKUP($B351,'1.Data Part I'!$AX$14:$BJ$115,12,0),"")</f>
        <v/>
      </c>
      <c r="N351" s="128" t="str">
        <f>IFERROR(VLOOKUP($B351,'1.Data Part I'!$AX$14:$BJ$115,13,0),"")</f>
        <v/>
      </c>
      <c r="O351" s="95"/>
      <c r="P351" s="80"/>
      <c r="Q351" s="101" t="str">
        <f t="shared" si="9"/>
        <v/>
      </c>
    </row>
    <row r="352" spans="2:19" x14ac:dyDescent="0.25">
      <c r="B352" s="98"/>
      <c r="C352" s="97" t="str">
        <f>IFERROR(VLOOKUP($B352,'1.Data Part I'!$AX$14:$BJ$115,2,0),"")</f>
        <v/>
      </c>
      <c r="D352" s="97" t="str">
        <f>IFERROR(VLOOKUP($B352,'1.Data Part I'!$AX$14:$BJ$115,3,0),"")</f>
        <v/>
      </c>
      <c r="E352" s="97" t="str">
        <f>IFERROR(VLOOKUP($B352,'1.Data Part I'!$AX$14:$BJ$115,4,0),"")</f>
        <v/>
      </c>
      <c r="F352" s="97" t="str">
        <f>IFERROR(VLOOKUP($B352,'1.Data Part I'!$AX$14:$BJ$115,5,0),"")</f>
        <v/>
      </c>
      <c r="G352" s="97" t="str">
        <f>IFERROR(VLOOKUP($B352,'1.Data Part I'!$AX$14:$BJ$115,6,0),"")</f>
        <v/>
      </c>
      <c r="H352" s="97" t="str">
        <f>IFERROR(VLOOKUP($B352,'1.Data Part I'!$AX$14:$BJ$115,7,0),"")</f>
        <v/>
      </c>
      <c r="I352" s="97" t="str">
        <f>IFERROR(VLOOKUP($B352,'1.Data Part I'!$AX$14:$BJ$115,8,0),"")</f>
        <v/>
      </c>
      <c r="J352" s="97" t="str">
        <f>IFERROR(VLOOKUP($B352,'1.Data Part I'!$AX$14:$BJ$115,9,0),"")</f>
        <v/>
      </c>
      <c r="K352" s="100" t="str">
        <f>IFERROR(VLOOKUP($B352,'1.Data Part I'!$AX$14:$BJ$115,10,0),"")</f>
        <v/>
      </c>
      <c r="L352" s="100" t="str">
        <f>IFERROR(VLOOKUP($B352,'1.Data Part I'!$AX$14:$BJ$115,11,0),"")</f>
        <v/>
      </c>
      <c r="M352" s="97" t="str">
        <f>IFERROR(VLOOKUP($B352,'1.Data Part I'!$AX$14:$BJ$115,12,0),"")</f>
        <v/>
      </c>
      <c r="N352" s="128" t="str">
        <f>IFERROR(VLOOKUP($B352,'1.Data Part I'!$AX$14:$BJ$115,13,0),"")</f>
        <v/>
      </c>
      <c r="O352" s="95"/>
      <c r="P352" s="80"/>
      <c r="Q352" s="101" t="str">
        <f t="shared" si="9"/>
        <v/>
      </c>
    </row>
    <row r="353" spans="2:17" x14ac:dyDescent="0.25">
      <c r="B353" s="98"/>
      <c r="C353" s="97" t="str">
        <f>IFERROR(VLOOKUP($B353,'1.Data Part I'!$AX$14:$BJ$115,2,0),"")</f>
        <v/>
      </c>
      <c r="D353" s="97" t="str">
        <f>IFERROR(VLOOKUP($B353,'1.Data Part I'!$AX$14:$BJ$115,3,0),"")</f>
        <v/>
      </c>
      <c r="E353" s="97" t="str">
        <f>IFERROR(VLOOKUP($B353,'1.Data Part I'!$AX$14:$BJ$115,4,0),"")</f>
        <v/>
      </c>
      <c r="F353" s="97" t="str">
        <f>IFERROR(VLOOKUP($B353,'1.Data Part I'!$AX$14:$BJ$115,5,0),"")</f>
        <v/>
      </c>
      <c r="G353" s="97" t="str">
        <f>IFERROR(VLOOKUP($B353,'1.Data Part I'!$AX$14:$BJ$115,6,0),"")</f>
        <v/>
      </c>
      <c r="H353" s="97" t="str">
        <f>IFERROR(VLOOKUP($B353,'1.Data Part I'!$AX$14:$BJ$115,7,0),"")</f>
        <v/>
      </c>
      <c r="I353" s="97" t="str">
        <f>IFERROR(VLOOKUP($B353,'1.Data Part I'!$AX$14:$BJ$115,8,0),"")</f>
        <v/>
      </c>
      <c r="J353" s="97" t="str">
        <f>IFERROR(VLOOKUP($B353,'1.Data Part I'!$AX$14:$BJ$115,9,0),"")</f>
        <v/>
      </c>
      <c r="K353" s="100" t="str">
        <f>IFERROR(VLOOKUP($B353,'1.Data Part I'!$AX$14:$BJ$115,10,0),"")</f>
        <v/>
      </c>
      <c r="L353" s="100" t="str">
        <f>IFERROR(VLOOKUP($B353,'1.Data Part I'!$AX$14:$BJ$115,11,0),"")</f>
        <v/>
      </c>
      <c r="M353" s="97" t="str">
        <f>IFERROR(VLOOKUP($B353,'1.Data Part I'!$AX$14:$BJ$115,12,0),"")</f>
        <v/>
      </c>
      <c r="N353" s="128" t="str">
        <f>IFERROR(VLOOKUP($B353,'1.Data Part I'!$AX$14:$BJ$115,13,0),"")</f>
        <v/>
      </c>
      <c r="O353" s="95"/>
      <c r="P353" s="80"/>
      <c r="Q353" s="101" t="str">
        <f t="shared" si="9"/>
        <v/>
      </c>
    </row>
    <row r="354" spans="2:17" x14ac:dyDescent="0.25">
      <c r="B354" s="98"/>
      <c r="C354" s="97" t="str">
        <f>IFERROR(VLOOKUP($B354,'1.Data Part I'!$AX$14:$BJ$115,2,0),"")</f>
        <v/>
      </c>
      <c r="D354" s="97" t="str">
        <f>IFERROR(VLOOKUP($B354,'1.Data Part I'!$AX$14:$BJ$115,3,0),"")</f>
        <v/>
      </c>
      <c r="E354" s="97" t="str">
        <f>IFERROR(VLOOKUP($B354,'1.Data Part I'!$AX$14:$BJ$115,4,0),"")</f>
        <v/>
      </c>
      <c r="F354" s="97" t="str">
        <f>IFERROR(VLOOKUP($B354,'1.Data Part I'!$AX$14:$BJ$115,5,0),"")</f>
        <v/>
      </c>
      <c r="G354" s="97" t="str">
        <f>IFERROR(VLOOKUP($B354,'1.Data Part I'!$AX$14:$BJ$115,6,0),"")</f>
        <v/>
      </c>
      <c r="H354" s="97" t="str">
        <f>IFERROR(VLOOKUP($B354,'1.Data Part I'!$AX$14:$BJ$115,7,0),"")</f>
        <v/>
      </c>
      <c r="I354" s="97" t="str">
        <f>IFERROR(VLOOKUP($B354,'1.Data Part I'!$AX$14:$BJ$115,8,0),"")</f>
        <v/>
      </c>
      <c r="J354" s="97" t="str">
        <f>IFERROR(VLOOKUP($B354,'1.Data Part I'!$AX$14:$BJ$115,9,0),"")</f>
        <v/>
      </c>
      <c r="K354" s="100" t="str">
        <f>IFERROR(VLOOKUP($B354,'1.Data Part I'!$AX$14:$BJ$115,10,0),"")</f>
        <v/>
      </c>
      <c r="L354" s="100" t="str">
        <f>IFERROR(VLOOKUP($B354,'1.Data Part I'!$AX$14:$BJ$115,11,0),"")</f>
        <v/>
      </c>
      <c r="M354" s="97" t="str">
        <f>IFERROR(VLOOKUP($B354,'1.Data Part I'!$AX$14:$BJ$115,12,0),"")</f>
        <v/>
      </c>
      <c r="N354" s="128" t="str">
        <f>IFERROR(VLOOKUP($B354,'1.Data Part I'!$AX$14:$BJ$115,13,0),"")</f>
        <v/>
      </c>
      <c r="O354" s="95"/>
      <c r="P354" s="80"/>
      <c r="Q354" s="101" t="str">
        <f t="shared" si="9"/>
        <v/>
      </c>
    </row>
    <row r="355" spans="2:17" x14ac:dyDescent="0.25">
      <c r="B355" s="98"/>
      <c r="C355" s="97" t="str">
        <f>IFERROR(VLOOKUP($B355,'1.Data Part I'!$AX$14:$BJ$115,2,0),"")</f>
        <v/>
      </c>
      <c r="D355" s="97" t="str">
        <f>IFERROR(VLOOKUP($B355,'1.Data Part I'!$AX$14:$BJ$115,3,0),"")</f>
        <v/>
      </c>
      <c r="E355" s="97" t="str">
        <f>IFERROR(VLOOKUP($B355,'1.Data Part I'!$AX$14:$BJ$115,4,0),"")</f>
        <v/>
      </c>
      <c r="F355" s="97" t="str">
        <f>IFERROR(VLOOKUP($B355,'1.Data Part I'!$AX$14:$BJ$115,5,0),"")</f>
        <v/>
      </c>
      <c r="G355" s="97" t="str">
        <f>IFERROR(VLOOKUP($B355,'1.Data Part I'!$AX$14:$BJ$115,6,0),"")</f>
        <v/>
      </c>
      <c r="H355" s="97" t="str">
        <f>IFERROR(VLOOKUP($B355,'1.Data Part I'!$AX$14:$BJ$115,7,0),"")</f>
        <v/>
      </c>
      <c r="I355" s="97" t="str">
        <f>IFERROR(VLOOKUP($B355,'1.Data Part I'!$AX$14:$BJ$115,8,0),"")</f>
        <v/>
      </c>
      <c r="J355" s="97" t="str">
        <f>IFERROR(VLOOKUP($B355,'1.Data Part I'!$AX$14:$BJ$115,9,0),"")</f>
        <v/>
      </c>
      <c r="K355" s="100" t="str">
        <f>IFERROR(VLOOKUP($B355,'1.Data Part I'!$AX$14:$BJ$115,10,0),"")</f>
        <v/>
      </c>
      <c r="L355" s="100" t="str">
        <f>IFERROR(VLOOKUP($B355,'1.Data Part I'!$AX$14:$BJ$115,11,0),"")</f>
        <v/>
      </c>
      <c r="M355" s="97" t="str">
        <f>IFERROR(VLOOKUP($B355,'1.Data Part I'!$AX$14:$BJ$115,12,0),"")</f>
        <v/>
      </c>
      <c r="N355" s="128" t="str">
        <f>IFERROR(VLOOKUP($B355,'1.Data Part I'!$AX$14:$BJ$115,13,0),"")</f>
        <v/>
      </c>
      <c r="O355" s="95"/>
      <c r="P355" s="80"/>
      <c r="Q355" s="101" t="str">
        <f t="shared" si="9"/>
        <v/>
      </c>
    </row>
    <row r="356" spans="2:17" x14ac:dyDescent="0.25">
      <c r="B356" s="98"/>
      <c r="C356" s="97" t="str">
        <f>IFERROR(VLOOKUP($B356,'1.Data Part I'!$AX$14:$BJ$115,2,0),"")</f>
        <v/>
      </c>
      <c r="D356" s="97" t="str">
        <f>IFERROR(VLOOKUP($B356,'1.Data Part I'!$AX$14:$BJ$115,3,0),"")</f>
        <v/>
      </c>
      <c r="E356" s="97" t="str">
        <f>IFERROR(VLOOKUP($B356,'1.Data Part I'!$AX$14:$BJ$115,4,0),"")</f>
        <v/>
      </c>
      <c r="F356" s="97" t="str">
        <f>IFERROR(VLOOKUP($B356,'1.Data Part I'!$AX$14:$BJ$115,5,0),"")</f>
        <v/>
      </c>
      <c r="G356" s="97" t="str">
        <f>IFERROR(VLOOKUP($B356,'1.Data Part I'!$AX$14:$BJ$115,6,0),"")</f>
        <v/>
      </c>
      <c r="H356" s="97" t="str">
        <f>IFERROR(VLOOKUP($B356,'1.Data Part I'!$AX$14:$BJ$115,7,0),"")</f>
        <v/>
      </c>
      <c r="I356" s="97" t="str">
        <f>IFERROR(VLOOKUP($B356,'1.Data Part I'!$AX$14:$BJ$115,8,0),"")</f>
        <v/>
      </c>
      <c r="J356" s="97" t="str">
        <f>IFERROR(VLOOKUP($B356,'1.Data Part I'!$AX$14:$BJ$115,9,0),"")</f>
        <v/>
      </c>
      <c r="K356" s="100" t="str">
        <f>IFERROR(VLOOKUP($B356,'1.Data Part I'!$AX$14:$BJ$115,10,0),"")</f>
        <v/>
      </c>
      <c r="L356" s="100" t="str">
        <f>IFERROR(VLOOKUP($B356,'1.Data Part I'!$AX$14:$BJ$115,11,0),"")</f>
        <v/>
      </c>
      <c r="M356" s="97" t="str">
        <f>IFERROR(VLOOKUP($B356,'1.Data Part I'!$AX$14:$BJ$115,12,0),"")</f>
        <v/>
      </c>
      <c r="N356" s="128" t="str">
        <f>IFERROR(VLOOKUP($B356,'1.Data Part I'!$AX$14:$BJ$115,13,0),"")</f>
        <v/>
      </c>
      <c r="O356" s="95"/>
      <c r="P356" s="80"/>
      <c r="Q356" s="101" t="str">
        <f t="shared" si="9"/>
        <v/>
      </c>
    </row>
    <row r="357" spans="2:17" x14ac:dyDescent="0.25">
      <c r="B357" s="98"/>
      <c r="C357" s="97" t="str">
        <f>IFERROR(VLOOKUP($B357,'1.Data Part I'!$AX$14:$BJ$115,2,0),"")</f>
        <v/>
      </c>
      <c r="D357" s="97" t="str">
        <f>IFERROR(VLOOKUP($B357,'1.Data Part I'!$AX$14:$BJ$115,3,0),"")</f>
        <v/>
      </c>
      <c r="E357" s="97" t="str">
        <f>IFERROR(VLOOKUP($B357,'1.Data Part I'!$AX$14:$BJ$115,4,0),"")</f>
        <v/>
      </c>
      <c r="F357" s="97" t="str">
        <f>IFERROR(VLOOKUP($B357,'1.Data Part I'!$AX$14:$BJ$115,5,0),"")</f>
        <v/>
      </c>
      <c r="G357" s="97" t="str">
        <f>IFERROR(VLOOKUP($B357,'1.Data Part I'!$AX$14:$BJ$115,6,0),"")</f>
        <v/>
      </c>
      <c r="H357" s="97" t="str">
        <f>IFERROR(VLOOKUP($B357,'1.Data Part I'!$AX$14:$BJ$115,7,0),"")</f>
        <v/>
      </c>
      <c r="I357" s="97" t="str">
        <f>IFERROR(VLOOKUP($B357,'1.Data Part I'!$AX$14:$BJ$115,8,0),"")</f>
        <v/>
      </c>
      <c r="J357" s="97" t="str">
        <f>IFERROR(VLOOKUP($B357,'1.Data Part I'!$AX$14:$BJ$115,9,0),"")</f>
        <v/>
      </c>
      <c r="K357" s="100" t="str">
        <f>IFERROR(VLOOKUP($B357,'1.Data Part I'!$AX$14:$BJ$115,10,0),"")</f>
        <v/>
      </c>
      <c r="L357" s="100" t="str">
        <f>IFERROR(VLOOKUP($B357,'1.Data Part I'!$AX$14:$BJ$115,11,0),"")</f>
        <v/>
      </c>
      <c r="M357" s="97" t="str">
        <f>IFERROR(VLOOKUP($B357,'1.Data Part I'!$AX$14:$BJ$115,12,0),"")</f>
        <v/>
      </c>
      <c r="N357" s="128" t="str">
        <f>IFERROR(VLOOKUP($B357,'1.Data Part I'!$AX$14:$BJ$115,13,0),"")</f>
        <v/>
      </c>
      <c r="O357" s="95"/>
      <c r="P357" s="80"/>
      <c r="Q357" s="101" t="str">
        <f t="shared" si="9"/>
        <v/>
      </c>
    </row>
    <row r="358" spans="2:17" x14ac:dyDescent="0.25">
      <c r="B358" s="98"/>
      <c r="C358" s="97" t="str">
        <f>IFERROR(VLOOKUP($B358,'1.Data Part I'!$AX$14:$BJ$115,2,0),"")</f>
        <v/>
      </c>
      <c r="D358" s="97" t="str">
        <f>IFERROR(VLOOKUP($B358,'1.Data Part I'!$AX$14:$BJ$115,3,0),"")</f>
        <v/>
      </c>
      <c r="E358" s="97" t="str">
        <f>IFERROR(VLOOKUP($B358,'1.Data Part I'!$AX$14:$BJ$115,4,0),"")</f>
        <v/>
      </c>
      <c r="F358" s="97" t="str">
        <f>IFERROR(VLOOKUP($B358,'1.Data Part I'!$AX$14:$BJ$115,5,0),"")</f>
        <v/>
      </c>
      <c r="G358" s="97" t="str">
        <f>IFERROR(VLOOKUP($B358,'1.Data Part I'!$AX$14:$BJ$115,6,0),"")</f>
        <v/>
      </c>
      <c r="H358" s="97" t="str">
        <f>IFERROR(VLOOKUP($B358,'1.Data Part I'!$AX$14:$BJ$115,7,0),"")</f>
        <v/>
      </c>
      <c r="I358" s="97" t="str">
        <f>IFERROR(VLOOKUP($B358,'1.Data Part I'!$AX$14:$BJ$115,8,0),"")</f>
        <v/>
      </c>
      <c r="J358" s="97" t="str">
        <f>IFERROR(VLOOKUP($B358,'1.Data Part I'!$AX$14:$BJ$115,9,0),"")</f>
        <v/>
      </c>
      <c r="K358" s="100" t="str">
        <f>IFERROR(VLOOKUP($B358,'1.Data Part I'!$AX$14:$BJ$115,10,0),"")</f>
        <v/>
      </c>
      <c r="L358" s="100" t="str">
        <f>IFERROR(VLOOKUP($B358,'1.Data Part I'!$AX$14:$BJ$115,11,0),"")</f>
        <v/>
      </c>
      <c r="M358" s="97" t="str">
        <f>IFERROR(VLOOKUP($B358,'1.Data Part I'!$AX$14:$BJ$115,12,0),"")</f>
        <v/>
      </c>
      <c r="N358" s="128" t="str">
        <f>IFERROR(VLOOKUP($B358,'1.Data Part I'!$AX$14:$BJ$115,13,0),"")</f>
        <v/>
      </c>
      <c r="O358" s="95"/>
      <c r="P358" s="80"/>
      <c r="Q358" s="101" t="str">
        <f t="shared" si="9"/>
        <v/>
      </c>
    </row>
    <row r="359" spans="2:17" x14ac:dyDescent="0.25">
      <c r="B359" s="98"/>
      <c r="C359" s="97" t="str">
        <f>IFERROR(VLOOKUP($B359,'1.Data Part I'!$AX$14:$BJ$115,2,0),"")</f>
        <v/>
      </c>
      <c r="D359" s="97" t="str">
        <f>IFERROR(VLOOKUP($B359,'1.Data Part I'!$AX$14:$BJ$115,3,0),"")</f>
        <v/>
      </c>
      <c r="E359" s="97" t="str">
        <f>IFERROR(VLOOKUP($B359,'1.Data Part I'!$AX$14:$BJ$115,4,0),"")</f>
        <v/>
      </c>
      <c r="F359" s="97" t="str">
        <f>IFERROR(VLOOKUP($B359,'1.Data Part I'!$AX$14:$BJ$115,5,0),"")</f>
        <v/>
      </c>
      <c r="G359" s="97" t="str">
        <f>IFERROR(VLOOKUP($B359,'1.Data Part I'!$AX$14:$BJ$115,6,0),"")</f>
        <v/>
      </c>
      <c r="H359" s="97" t="str">
        <f>IFERROR(VLOOKUP($B359,'1.Data Part I'!$AX$14:$BJ$115,7,0),"")</f>
        <v/>
      </c>
      <c r="I359" s="97" t="str">
        <f>IFERROR(VLOOKUP($B359,'1.Data Part I'!$AX$14:$BJ$115,8,0),"")</f>
        <v/>
      </c>
      <c r="J359" s="97" t="str">
        <f>IFERROR(VLOOKUP($B359,'1.Data Part I'!$AX$14:$BJ$115,9,0),"")</f>
        <v/>
      </c>
      <c r="K359" s="100" t="str">
        <f>IFERROR(VLOOKUP($B359,'1.Data Part I'!$AX$14:$BJ$115,10,0),"")</f>
        <v/>
      </c>
      <c r="L359" s="100" t="str">
        <f>IFERROR(VLOOKUP($B359,'1.Data Part I'!$AX$14:$BJ$115,11,0),"")</f>
        <v/>
      </c>
      <c r="M359" s="97" t="str">
        <f>IFERROR(VLOOKUP($B359,'1.Data Part I'!$AX$14:$BJ$115,12,0),"")</f>
        <v/>
      </c>
      <c r="N359" s="128" t="str">
        <f>IFERROR(VLOOKUP($B359,'1.Data Part I'!$AX$14:$BJ$115,13,0),"")</f>
        <v/>
      </c>
      <c r="O359" s="95"/>
      <c r="P359" s="80"/>
      <c r="Q359" s="101" t="str">
        <f t="shared" si="9"/>
        <v/>
      </c>
    </row>
    <row r="360" spans="2:17" x14ac:dyDescent="0.25">
      <c r="B360" s="98"/>
      <c r="C360" s="97" t="str">
        <f>IFERROR(VLOOKUP($B360,'1.Data Part I'!$AX$14:$BJ$115,2,0),"")</f>
        <v/>
      </c>
      <c r="D360" s="97" t="str">
        <f>IFERROR(VLOOKUP($B360,'1.Data Part I'!$AX$14:$BJ$115,3,0),"")</f>
        <v/>
      </c>
      <c r="E360" s="97" t="str">
        <f>IFERROR(VLOOKUP($B360,'1.Data Part I'!$AX$14:$BJ$115,4,0),"")</f>
        <v/>
      </c>
      <c r="F360" s="97" t="str">
        <f>IFERROR(VLOOKUP($B360,'1.Data Part I'!$AX$14:$BJ$115,5,0),"")</f>
        <v/>
      </c>
      <c r="G360" s="97" t="str">
        <f>IFERROR(VLOOKUP($B360,'1.Data Part I'!$AX$14:$BJ$115,6,0),"")</f>
        <v/>
      </c>
      <c r="H360" s="97" t="str">
        <f>IFERROR(VLOOKUP($B360,'1.Data Part I'!$AX$14:$BJ$115,7,0),"")</f>
        <v/>
      </c>
      <c r="I360" s="97" t="str">
        <f>IFERROR(VLOOKUP($B360,'1.Data Part I'!$AX$14:$BJ$115,8,0),"")</f>
        <v/>
      </c>
      <c r="J360" s="97" t="str">
        <f>IFERROR(VLOOKUP($B360,'1.Data Part I'!$AX$14:$BJ$115,9,0),"")</f>
        <v/>
      </c>
      <c r="K360" s="100" t="str">
        <f>IFERROR(VLOOKUP($B360,'1.Data Part I'!$AX$14:$BJ$115,10,0),"")</f>
        <v/>
      </c>
      <c r="L360" s="100" t="str">
        <f>IFERROR(VLOOKUP($B360,'1.Data Part I'!$AX$14:$BJ$115,11,0),"")</f>
        <v/>
      </c>
      <c r="M360" s="97" t="str">
        <f>IFERROR(VLOOKUP($B360,'1.Data Part I'!$AX$14:$BJ$115,12,0),"")</f>
        <v/>
      </c>
      <c r="N360" s="128" t="str">
        <f>IFERROR(VLOOKUP($B360,'1.Data Part I'!$AX$14:$BJ$115,13,0),"")</f>
        <v/>
      </c>
      <c r="O360" s="95"/>
      <c r="P360" s="80"/>
      <c r="Q360" s="101" t="str">
        <f t="shared" si="9"/>
        <v/>
      </c>
    </row>
    <row r="361" spans="2:17" x14ac:dyDescent="0.25">
      <c r="B361" s="98"/>
      <c r="C361" s="97" t="str">
        <f>IFERROR(VLOOKUP($B361,'1.Data Part I'!$AX$14:$BJ$115,2,0),"")</f>
        <v/>
      </c>
      <c r="D361" s="97" t="str">
        <f>IFERROR(VLOOKUP($B361,'1.Data Part I'!$AX$14:$BJ$115,3,0),"")</f>
        <v/>
      </c>
      <c r="E361" s="97" t="str">
        <f>IFERROR(VLOOKUP($B361,'1.Data Part I'!$AX$14:$BJ$115,4,0),"")</f>
        <v/>
      </c>
      <c r="F361" s="97" t="str">
        <f>IFERROR(VLOOKUP($B361,'1.Data Part I'!$AX$14:$BJ$115,5,0),"")</f>
        <v/>
      </c>
      <c r="G361" s="97" t="str">
        <f>IFERROR(VLOOKUP($B361,'1.Data Part I'!$AX$14:$BJ$115,6,0),"")</f>
        <v/>
      </c>
      <c r="H361" s="97" t="str">
        <f>IFERROR(VLOOKUP($B361,'1.Data Part I'!$AX$14:$BJ$115,7,0),"")</f>
        <v/>
      </c>
      <c r="I361" s="97" t="str">
        <f>IFERROR(VLOOKUP($B361,'1.Data Part I'!$AX$14:$BJ$115,8,0),"")</f>
        <v/>
      </c>
      <c r="J361" s="97" t="str">
        <f>IFERROR(VLOOKUP($B361,'1.Data Part I'!$AX$14:$BJ$115,9,0),"")</f>
        <v/>
      </c>
      <c r="K361" s="100" t="str">
        <f>IFERROR(VLOOKUP($B361,'1.Data Part I'!$AX$14:$BJ$115,10,0),"")</f>
        <v/>
      </c>
      <c r="L361" s="100" t="str">
        <f>IFERROR(VLOOKUP($B361,'1.Data Part I'!$AX$14:$BJ$115,11,0),"")</f>
        <v/>
      </c>
      <c r="M361" s="97" t="str">
        <f>IFERROR(VLOOKUP($B361,'1.Data Part I'!$AX$14:$BJ$115,12,0),"")</f>
        <v/>
      </c>
      <c r="N361" s="128" t="str">
        <f>IFERROR(VLOOKUP($B361,'1.Data Part I'!$AX$14:$BJ$115,13,0),"")</f>
        <v/>
      </c>
      <c r="O361" s="95"/>
      <c r="P361" s="80"/>
      <c r="Q361" s="101" t="str">
        <f t="shared" si="9"/>
        <v/>
      </c>
    </row>
    <row r="362" spans="2:17" x14ac:dyDescent="0.25">
      <c r="B362" s="98"/>
      <c r="C362" s="97" t="str">
        <f>IFERROR(VLOOKUP($B362,'1.Data Part I'!$AX$14:$BJ$115,2,0),"")</f>
        <v/>
      </c>
      <c r="D362" s="97" t="str">
        <f>IFERROR(VLOOKUP($B362,'1.Data Part I'!$AX$14:$BJ$115,3,0),"")</f>
        <v/>
      </c>
      <c r="E362" s="97" t="str">
        <f>IFERROR(VLOOKUP($B362,'1.Data Part I'!$AX$14:$BJ$115,4,0),"")</f>
        <v/>
      </c>
      <c r="F362" s="97" t="str">
        <f>IFERROR(VLOOKUP($B362,'1.Data Part I'!$AX$14:$BJ$115,5,0),"")</f>
        <v/>
      </c>
      <c r="G362" s="97" t="str">
        <f>IFERROR(VLOOKUP($B362,'1.Data Part I'!$AX$14:$BJ$115,6,0),"")</f>
        <v/>
      </c>
      <c r="H362" s="97" t="str">
        <f>IFERROR(VLOOKUP($B362,'1.Data Part I'!$AX$14:$BJ$115,7,0),"")</f>
        <v/>
      </c>
      <c r="I362" s="97" t="str">
        <f>IFERROR(VLOOKUP($B362,'1.Data Part I'!$AX$14:$BJ$115,8,0),"")</f>
        <v/>
      </c>
      <c r="J362" s="97" t="str">
        <f>IFERROR(VLOOKUP($B362,'1.Data Part I'!$AX$14:$BJ$115,9,0),"")</f>
        <v/>
      </c>
      <c r="K362" s="100" t="str">
        <f>IFERROR(VLOOKUP($B362,'1.Data Part I'!$AX$14:$BJ$115,10,0),"")</f>
        <v/>
      </c>
      <c r="L362" s="100" t="str">
        <f>IFERROR(VLOOKUP($B362,'1.Data Part I'!$AX$14:$BJ$115,11,0),"")</f>
        <v/>
      </c>
      <c r="M362" s="97" t="str">
        <f>IFERROR(VLOOKUP($B362,'1.Data Part I'!$AX$14:$BJ$115,12,0),"")</f>
        <v/>
      </c>
      <c r="N362" s="128" t="str">
        <f>IFERROR(VLOOKUP($B362,'1.Data Part I'!$AX$14:$BJ$115,13,0),"")</f>
        <v/>
      </c>
      <c r="O362" s="95"/>
      <c r="P362" s="80"/>
      <c r="Q362" s="101" t="str">
        <f t="shared" si="9"/>
        <v/>
      </c>
    </row>
    <row r="363" spans="2:17" x14ac:dyDescent="0.25">
      <c r="B363" s="98"/>
      <c r="C363" s="97" t="str">
        <f>IFERROR(VLOOKUP($B363,'1.Data Part I'!$AX$14:$BJ$115,2,0),"")</f>
        <v/>
      </c>
      <c r="D363" s="97" t="str">
        <f>IFERROR(VLOOKUP($B363,'1.Data Part I'!$AX$14:$BJ$115,3,0),"")</f>
        <v/>
      </c>
      <c r="E363" s="97" t="str">
        <f>IFERROR(VLOOKUP($B363,'1.Data Part I'!$AX$14:$BJ$115,4,0),"")</f>
        <v/>
      </c>
      <c r="F363" s="97" t="str">
        <f>IFERROR(VLOOKUP($B363,'1.Data Part I'!$AX$14:$BJ$115,5,0),"")</f>
        <v/>
      </c>
      <c r="G363" s="97" t="str">
        <f>IFERROR(VLOOKUP($B363,'1.Data Part I'!$AX$14:$BJ$115,6,0),"")</f>
        <v/>
      </c>
      <c r="H363" s="97" t="str">
        <f>IFERROR(VLOOKUP($B363,'1.Data Part I'!$AX$14:$BJ$115,7,0),"")</f>
        <v/>
      </c>
      <c r="I363" s="97" t="str">
        <f>IFERROR(VLOOKUP($B363,'1.Data Part I'!$AX$14:$BJ$115,8,0),"")</f>
        <v/>
      </c>
      <c r="J363" s="97" t="str">
        <f>IFERROR(VLOOKUP($B363,'1.Data Part I'!$AX$14:$BJ$115,9,0),"")</f>
        <v/>
      </c>
      <c r="K363" s="100" t="str">
        <f>IFERROR(VLOOKUP($B363,'1.Data Part I'!$AX$14:$BJ$115,10,0),"")</f>
        <v/>
      </c>
      <c r="L363" s="100" t="str">
        <f>IFERROR(VLOOKUP($B363,'1.Data Part I'!$AX$14:$BJ$115,11,0),"")</f>
        <v/>
      </c>
      <c r="M363" s="97" t="str">
        <f>IFERROR(VLOOKUP($B363,'1.Data Part I'!$AX$14:$BJ$115,12,0),"")</f>
        <v/>
      </c>
      <c r="N363" s="128" t="str">
        <f>IFERROR(VLOOKUP($B363,'1.Data Part I'!$AX$14:$BJ$115,13,0),"")</f>
        <v/>
      </c>
      <c r="O363" s="95"/>
      <c r="P363" s="80"/>
      <c r="Q363" s="101" t="str">
        <f t="shared" si="9"/>
        <v/>
      </c>
    </row>
    <row r="364" spans="2:17" x14ac:dyDescent="0.25">
      <c r="B364" s="98"/>
      <c r="C364" s="97" t="str">
        <f>IFERROR(VLOOKUP($B364,'1.Data Part I'!$AX$14:$BJ$115,2,0),"")</f>
        <v/>
      </c>
      <c r="D364" s="97" t="str">
        <f>IFERROR(VLOOKUP($B364,'1.Data Part I'!$AX$14:$BJ$115,3,0),"")</f>
        <v/>
      </c>
      <c r="E364" s="97" t="str">
        <f>IFERROR(VLOOKUP($B364,'1.Data Part I'!$AX$14:$BJ$115,4,0),"")</f>
        <v/>
      </c>
      <c r="F364" s="97" t="str">
        <f>IFERROR(VLOOKUP($B364,'1.Data Part I'!$AX$14:$BJ$115,5,0),"")</f>
        <v/>
      </c>
      <c r="G364" s="97" t="str">
        <f>IFERROR(VLOOKUP($B364,'1.Data Part I'!$AX$14:$BJ$115,6,0),"")</f>
        <v/>
      </c>
      <c r="H364" s="97" t="str">
        <f>IFERROR(VLOOKUP($B364,'1.Data Part I'!$AX$14:$BJ$115,7,0),"")</f>
        <v/>
      </c>
      <c r="I364" s="97" t="str">
        <f>IFERROR(VLOOKUP($B364,'1.Data Part I'!$AX$14:$BJ$115,8,0),"")</f>
        <v/>
      </c>
      <c r="J364" s="97" t="str">
        <f>IFERROR(VLOOKUP($B364,'1.Data Part I'!$AX$14:$BJ$115,9,0),"")</f>
        <v/>
      </c>
      <c r="K364" s="100" t="str">
        <f>IFERROR(VLOOKUP($B364,'1.Data Part I'!$AX$14:$BJ$115,10,0),"")</f>
        <v/>
      </c>
      <c r="L364" s="100" t="str">
        <f>IFERROR(VLOOKUP($B364,'1.Data Part I'!$AX$14:$BJ$115,11,0),"")</f>
        <v/>
      </c>
      <c r="M364" s="97" t="str">
        <f>IFERROR(VLOOKUP($B364,'1.Data Part I'!$AX$14:$BJ$115,12,0),"")</f>
        <v/>
      </c>
      <c r="N364" s="128" t="str">
        <f>IFERROR(VLOOKUP($B364,'1.Data Part I'!$AX$14:$BJ$115,13,0),"")</f>
        <v/>
      </c>
      <c r="O364" s="95"/>
      <c r="P364" s="80"/>
      <c r="Q364" s="101" t="str">
        <f t="shared" si="9"/>
        <v/>
      </c>
    </row>
    <row r="365" spans="2:17" x14ac:dyDescent="0.25">
      <c r="B365" s="98"/>
      <c r="C365" s="97" t="str">
        <f>IFERROR(VLOOKUP($B365,'1.Data Part I'!$AX$14:$BJ$115,2,0),"")</f>
        <v/>
      </c>
      <c r="D365" s="97" t="str">
        <f>IFERROR(VLOOKUP($B365,'1.Data Part I'!$AX$14:$BJ$115,3,0),"")</f>
        <v/>
      </c>
      <c r="E365" s="97" t="str">
        <f>IFERROR(VLOOKUP($B365,'1.Data Part I'!$AX$14:$BJ$115,4,0),"")</f>
        <v/>
      </c>
      <c r="F365" s="97" t="str">
        <f>IFERROR(VLOOKUP($B365,'1.Data Part I'!$AX$14:$BJ$115,5,0),"")</f>
        <v/>
      </c>
      <c r="G365" s="97" t="str">
        <f>IFERROR(VLOOKUP($B365,'1.Data Part I'!$AX$14:$BJ$115,6,0),"")</f>
        <v/>
      </c>
      <c r="H365" s="97" t="str">
        <f>IFERROR(VLOOKUP($B365,'1.Data Part I'!$AX$14:$BJ$115,7,0),"")</f>
        <v/>
      </c>
      <c r="I365" s="97" t="str">
        <f>IFERROR(VLOOKUP($B365,'1.Data Part I'!$AX$14:$BJ$115,8,0),"")</f>
        <v/>
      </c>
      <c r="J365" s="97" t="str">
        <f>IFERROR(VLOOKUP($B365,'1.Data Part I'!$AX$14:$BJ$115,9,0),"")</f>
        <v/>
      </c>
      <c r="K365" s="100" t="str">
        <f>IFERROR(VLOOKUP($B365,'1.Data Part I'!$AX$14:$BJ$115,10,0),"")</f>
        <v/>
      </c>
      <c r="L365" s="100" t="str">
        <f>IFERROR(VLOOKUP($B365,'1.Data Part I'!$AX$14:$BJ$115,11,0),"")</f>
        <v/>
      </c>
      <c r="M365" s="97" t="str">
        <f>IFERROR(VLOOKUP($B365,'1.Data Part I'!$AX$14:$BJ$115,12,0),"")</f>
        <v/>
      </c>
      <c r="N365" s="128" t="str">
        <f>IFERROR(VLOOKUP($B365,'1.Data Part I'!$AX$14:$BJ$115,13,0),"")</f>
        <v/>
      </c>
      <c r="O365" s="95"/>
      <c r="P365" s="80"/>
      <c r="Q365" s="101" t="str">
        <f t="shared" si="9"/>
        <v/>
      </c>
    </row>
    <row r="366" spans="2:17" x14ac:dyDescent="0.25">
      <c r="B366" s="98"/>
      <c r="C366" s="97" t="str">
        <f>IFERROR(VLOOKUP($B366,'1.Data Part I'!$AX$14:$BJ$115,2,0),"")</f>
        <v/>
      </c>
      <c r="D366" s="97" t="str">
        <f>IFERROR(VLOOKUP($B366,'1.Data Part I'!$AX$14:$BJ$115,3,0),"")</f>
        <v/>
      </c>
      <c r="E366" s="97" t="str">
        <f>IFERROR(VLOOKUP($B366,'1.Data Part I'!$AX$14:$BJ$115,4,0),"")</f>
        <v/>
      </c>
      <c r="F366" s="97" t="str">
        <f>IFERROR(VLOOKUP($B366,'1.Data Part I'!$AX$14:$BJ$115,5,0),"")</f>
        <v/>
      </c>
      <c r="G366" s="97" t="str">
        <f>IFERROR(VLOOKUP($B366,'1.Data Part I'!$AX$14:$BJ$115,6,0),"")</f>
        <v/>
      </c>
      <c r="H366" s="97" t="str">
        <f>IFERROR(VLOOKUP($B366,'1.Data Part I'!$AX$14:$BJ$115,7,0),"")</f>
        <v/>
      </c>
      <c r="I366" s="97" t="str">
        <f>IFERROR(VLOOKUP($B366,'1.Data Part I'!$AX$14:$BJ$115,8,0),"")</f>
        <v/>
      </c>
      <c r="J366" s="97" t="str">
        <f>IFERROR(VLOOKUP($B366,'1.Data Part I'!$AX$14:$BJ$115,9,0),"")</f>
        <v/>
      </c>
      <c r="K366" s="100" t="str">
        <f>IFERROR(VLOOKUP($B366,'1.Data Part I'!$AX$14:$BJ$115,10,0),"")</f>
        <v/>
      </c>
      <c r="L366" s="100" t="str">
        <f>IFERROR(VLOOKUP($B366,'1.Data Part I'!$AX$14:$BJ$115,11,0),"")</f>
        <v/>
      </c>
      <c r="M366" s="97" t="str">
        <f>IFERROR(VLOOKUP($B366,'1.Data Part I'!$AX$14:$BJ$115,12,0),"")</f>
        <v/>
      </c>
      <c r="N366" s="128" t="str">
        <f>IFERROR(VLOOKUP($B366,'1.Data Part I'!$AX$14:$BJ$115,13,0),"")</f>
        <v/>
      </c>
      <c r="O366" s="95"/>
      <c r="P366" s="80"/>
      <c r="Q366" s="101" t="str">
        <f t="shared" si="9"/>
        <v/>
      </c>
    </row>
    <row r="367" spans="2:17" x14ac:dyDescent="0.25">
      <c r="B367" s="98"/>
      <c r="C367" s="97" t="str">
        <f>IFERROR(VLOOKUP($B367,'1.Data Part I'!$AX$14:$BJ$115,2,0),"")</f>
        <v/>
      </c>
      <c r="D367" s="97" t="str">
        <f>IFERROR(VLOOKUP($B367,'1.Data Part I'!$AX$14:$BJ$115,3,0),"")</f>
        <v/>
      </c>
      <c r="E367" s="97" t="str">
        <f>IFERROR(VLOOKUP($B367,'1.Data Part I'!$AX$14:$BJ$115,4,0),"")</f>
        <v/>
      </c>
      <c r="F367" s="97" t="str">
        <f>IFERROR(VLOOKUP($B367,'1.Data Part I'!$AX$14:$BJ$115,5,0),"")</f>
        <v/>
      </c>
      <c r="G367" s="97" t="str">
        <f>IFERROR(VLOOKUP($B367,'1.Data Part I'!$AX$14:$BJ$115,6,0),"")</f>
        <v/>
      </c>
      <c r="H367" s="97" t="str">
        <f>IFERROR(VLOOKUP($B367,'1.Data Part I'!$AX$14:$BJ$115,7,0),"")</f>
        <v/>
      </c>
      <c r="I367" s="97" t="str">
        <f>IFERROR(VLOOKUP($B367,'1.Data Part I'!$AX$14:$BJ$115,8,0),"")</f>
        <v/>
      </c>
      <c r="J367" s="97" t="str">
        <f>IFERROR(VLOOKUP($B367,'1.Data Part I'!$AX$14:$BJ$115,9,0),"")</f>
        <v/>
      </c>
      <c r="K367" s="100" t="str">
        <f>IFERROR(VLOOKUP($B367,'1.Data Part I'!$AX$14:$BJ$115,10,0),"")</f>
        <v/>
      </c>
      <c r="L367" s="100" t="str">
        <f>IFERROR(VLOOKUP($B367,'1.Data Part I'!$AX$14:$BJ$115,11,0),"")</f>
        <v/>
      </c>
      <c r="M367" s="97" t="str">
        <f>IFERROR(VLOOKUP($B367,'1.Data Part I'!$AX$14:$BJ$115,12,0),"")</f>
        <v/>
      </c>
      <c r="N367" s="128" t="str">
        <f>IFERROR(VLOOKUP($B367,'1.Data Part I'!$AX$14:$BJ$115,13,0),"")</f>
        <v/>
      </c>
      <c r="O367" s="95"/>
      <c r="P367" s="80"/>
      <c r="Q367" s="101" t="str">
        <f t="shared" si="9"/>
        <v/>
      </c>
    </row>
    <row r="368" spans="2:17" x14ac:dyDescent="0.25">
      <c r="B368" s="98"/>
      <c r="C368" s="97" t="str">
        <f>IFERROR(VLOOKUP($B368,'1.Data Part I'!$AX$14:$BJ$115,2,0),"")</f>
        <v/>
      </c>
      <c r="D368" s="97" t="str">
        <f>IFERROR(VLOOKUP($B368,'1.Data Part I'!$AX$14:$BJ$115,3,0),"")</f>
        <v/>
      </c>
      <c r="E368" s="97" t="str">
        <f>IFERROR(VLOOKUP($B368,'1.Data Part I'!$AX$14:$BJ$115,4,0),"")</f>
        <v/>
      </c>
      <c r="F368" s="97" t="str">
        <f>IFERROR(VLOOKUP($B368,'1.Data Part I'!$AX$14:$BJ$115,5,0),"")</f>
        <v/>
      </c>
      <c r="G368" s="97" t="str">
        <f>IFERROR(VLOOKUP($B368,'1.Data Part I'!$AX$14:$BJ$115,6,0),"")</f>
        <v/>
      </c>
      <c r="H368" s="97" t="str">
        <f>IFERROR(VLOOKUP($B368,'1.Data Part I'!$AX$14:$BJ$115,7,0),"")</f>
        <v/>
      </c>
      <c r="I368" s="97" t="str">
        <f>IFERROR(VLOOKUP($B368,'1.Data Part I'!$AX$14:$BJ$115,8,0),"")</f>
        <v/>
      </c>
      <c r="J368" s="97" t="str">
        <f>IFERROR(VLOOKUP($B368,'1.Data Part I'!$AX$14:$BJ$115,9,0),"")</f>
        <v/>
      </c>
      <c r="K368" s="100" t="str">
        <f>IFERROR(VLOOKUP($B368,'1.Data Part I'!$AX$14:$BJ$115,10,0),"")</f>
        <v/>
      </c>
      <c r="L368" s="100" t="str">
        <f>IFERROR(VLOOKUP($B368,'1.Data Part I'!$AX$14:$BJ$115,11,0),"")</f>
        <v/>
      </c>
      <c r="M368" s="97" t="str">
        <f>IFERROR(VLOOKUP($B368,'1.Data Part I'!$AX$14:$BJ$115,12,0),"")</f>
        <v/>
      </c>
      <c r="N368" s="128" t="str">
        <f>IFERROR(VLOOKUP($B368,'1.Data Part I'!$AX$14:$BJ$115,13,0),"")</f>
        <v/>
      </c>
      <c r="O368" s="95"/>
      <c r="P368" s="80"/>
      <c r="Q368" s="101" t="str">
        <f t="shared" si="9"/>
        <v/>
      </c>
    </row>
    <row r="369" spans="2:17" x14ac:dyDescent="0.25">
      <c r="B369" s="98"/>
      <c r="C369" s="97" t="str">
        <f>IFERROR(VLOOKUP($B369,'1.Data Part I'!$AX$14:$BJ$115,2,0),"")</f>
        <v/>
      </c>
      <c r="D369" s="97" t="str">
        <f>IFERROR(VLOOKUP($B369,'1.Data Part I'!$AX$14:$BJ$115,3,0),"")</f>
        <v/>
      </c>
      <c r="E369" s="97" t="str">
        <f>IFERROR(VLOOKUP($B369,'1.Data Part I'!$AX$14:$BJ$115,4,0),"")</f>
        <v/>
      </c>
      <c r="F369" s="97" t="str">
        <f>IFERROR(VLOOKUP($B369,'1.Data Part I'!$AX$14:$BJ$115,5,0),"")</f>
        <v/>
      </c>
      <c r="G369" s="97" t="str">
        <f>IFERROR(VLOOKUP($B369,'1.Data Part I'!$AX$14:$BJ$115,6,0),"")</f>
        <v/>
      </c>
      <c r="H369" s="97" t="str">
        <f>IFERROR(VLOOKUP($B369,'1.Data Part I'!$AX$14:$BJ$115,7,0),"")</f>
        <v/>
      </c>
      <c r="I369" s="97" t="str">
        <f>IFERROR(VLOOKUP($B369,'1.Data Part I'!$AX$14:$BJ$115,8,0),"")</f>
        <v/>
      </c>
      <c r="J369" s="97" t="str">
        <f>IFERROR(VLOOKUP($B369,'1.Data Part I'!$AX$14:$BJ$115,9,0),"")</f>
        <v/>
      </c>
      <c r="K369" s="100" t="str">
        <f>IFERROR(VLOOKUP($B369,'1.Data Part I'!$AX$14:$BJ$115,10,0),"")</f>
        <v/>
      </c>
      <c r="L369" s="100" t="str">
        <f>IFERROR(VLOOKUP($B369,'1.Data Part I'!$AX$14:$BJ$115,11,0),"")</f>
        <v/>
      </c>
      <c r="M369" s="97" t="str">
        <f>IFERROR(VLOOKUP($B369,'1.Data Part I'!$AX$14:$BJ$115,12,0),"")</f>
        <v/>
      </c>
      <c r="N369" s="128" t="str">
        <f>IFERROR(VLOOKUP($B369,'1.Data Part I'!$AX$14:$BJ$115,13,0),"")</f>
        <v/>
      </c>
      <c r="O369" s="95"/>
      <c r="P369" s="80"/>
      <c r="Q369" s="101" t="str">
        <f t="shared" si="9"/>
        <v/>
      </c>
    </row>
    <row r="370" spans="2:17" x14ac:dyDescent="0.25">
      <c r="B370" s="98"/>
      <c r="C370" s="97" t="str">
        <f>IFERROR(VLOOKUP($B370,'1.Data Part I'!$AX$14:$BJ$115,2,0),"")</f>
        <v/>
      </c>
      <c r="D370" s="97" t="str">
        <f>IFERROR(VLOOKUP($B370,'1.Data Part I'!$AX$14:$BJ$115,3,0),"")</f>
        <v/>
      </c>
      <c r="E370" s="97" t="str">
        <f>IFERROR(VLOOKUP($B370,'1.Data Part I'!$AX$14:$BJ$115,4,0),"")</f>
        <v/>
      </c>
      <c r="F370" s="97" t="str">
        <f>IFERROR(VLOOKUP($B370,'1.Data Part I'!$AX$14:$BJ$115,5,0),"")</f>
        <v/>
      </c>
      <c r="G370" s="97" t="str">
        <f>IFERROR(VLOOKUP($B370,'1.Data Part I'!$AX$14:$BJ$115,6,0),"")</f>
        <v/>
      </c>
      <c r="H370" s="97" t="str">
        <f>IFERROR(VLOOKUP($B370,'1.Data Part I'!$AX$14:$BJ$115,7,0),"")</f>
        <v/>
      </c>
      <c r="I370" s="97" t="str">
        <f>IFERROR(VLOOKUP($B370,'1.Data Part I'!$AX$14:$BJ$115,8,0),"")</f>
        <v/>
      </c>
      <c r="J370" s="97" t="str">
        <f>IFERROR(VLOOKUP($B370,'1.Data Part I'!$AX$14:$BJ$115,9,0),"")</f>
        <v/>
      </c>
      <c r="K370" s="100" t="str">
        <f>IFERROR(VLOOKUP($B370,'1.Data Part I'!$AX$14:$BJ$115,10,0),"")</f>
        <v/>
      </c>
      <c r="L370" s="100" t="str">
        <f>IFERROR(VLOOKUP($B370,'1.Data Part I'!$AX$14:$BJ$115,11,0),"")</f>
        <v/>
      </c>
      <c r="M370" s="97" t="str">
        <f>IFERROR(VLOOKUP($B370,'1.Data Part I'!$AX$14:$BJ$115,12,0),"")</f>
        <v/>
      </c>
      <c r="N370" s="128" t="str">
        <f>IFERROR(VLOOKUP($B370,'1.Data Part I'!$AX$14:$BJ$115,13,0),"")</f>
        <v/>
      </c>
      <c r="O370" s="95"/>
      <c r="P370" s="80"/>
      <c r="Q370" s="101" t="str">
        <f t="shared" si="9"/>
        <v/>
      </c>
    </row>
    <row r="371" spans="2:17" x14ac:dyDescent="0.25">
      <c r="B371" s="98"/>
      <c r="C371" s="97" t="str">
        <f>IFERROR(VLOOKUP($B371,'1.Data Part I'!$AX$14:$BJ$115,2,0),"")</f>
        <v/>
      </c>
      <c r="D371" s="97" t="str">
        <f>IFERROR(VLOOKUP($B371,'1.Data Part I'!$AX$14:$BJ$115,3,0),"")</f>
        <v/>
      </c>
      <c r="E371" s="97" t="str">
        <f>IFERROR(VLOOKUP($B371,'1.Data Part I'!$AX$14:$BJ$115,4,0),"")</f>
        <v/>
      </c>
      <c r="F371" s="97" t="str">
        <f>IFERROR(VLOOKUP($B371,'1.Data Part I'!$AX$14:$BJ$115,5,0),"")</f>
        <v/>
      </c>
      <c r="G371" s="97" t="str">
        <f>IFERROR(VLOOKUP($B371,'1.Data Part I'!$AX$14:$BJ$115,6,0),"")</f>
        <v/>
      </c>
      <c r="H371" s="97" t="str">
        <f>IFERROR(VLOOKUP($B371,'1.Data Part I'!$AX$14:$BJ$115,7,0),"")</f>
        <v/>
      </c>
      <c r="I371" s="97" t="str">
        <f>IFERROR(VLOOKUP($B371,'1.Data Part I'!$AX$14:$BJ$115,8,0),"")</f>
        <v/>
      </c>
      <c r="J371" s="97" t="str">
        <f>IFERROR(VLOOKUP($B371,'1.Data Part I'!$AX$14:$BJ$115,9,0),"")</f>
        <v/>
      </c>
      <c r="K371" s="100" t="str">
        <f>IFERROR(VLOOKUP($B371,'1.Data Part I'!$AX$14:$BJ$115,10,0),"")</f>
        <v/>
      </c>
      <c r="L371" s="100" t="str">
        <f>IFERROR(VLOOKUP($B371,'1.Data Part I'!$AX$14:$BJ$115,11,0),"")</f>
        <v/>
      </c>
      <c r="M371" s="97" t="str">
        <f>IFERROR(VLOOKUP($B371,'1.Data Part I'!$AX$14:$BJ$115,12,0),"")</f>
        <v/>
      </c>
      <c r="N371" s="128" t="str">
        <f>IFERROR(VLOOKUP($B371,'1.Data Part I'!$AX$14:$BJ$115,13,0),"")</f>
        <v/>
      </c>
      <c r="O371" s="95"/>
      <c r="P371" s="80"/>
      <c r="Q371" s="101" t="str">
        <f t="shared" si="9"/>
        <v/>
      </c>
    </row>
    <row r="372" spans="2:17" x14ac:dyDescent="0.25">
      <c r="B372" s="98"/>
      <c r="C372" s="97" t="str">
        <f>IFERROR(VLOOKUP($B372,'1.Data Part I'!$AX$14:$BJ$115,2,0),"")</f>
        <v/>
      </c>
      <c r="D372" s="97" t="str">
        <f>IFERROR(VLOOKUP($B372,'1.Data Part I'!$AX$14:$BJ$115,3,0),"")</f>
        <v/>
      </c>
      <c r="E372" s="97" t="str">
        <f>IFERROR(VLOOKUP($B372,'1.Data Part I'!$AX$14:$BJ$115,4,0),"")</f>
        <v/>
      </c>
      <c r="F372" s="97" t="str">
        <f>IFERROR(VLOOKUP($B372,'1.Data Part I'!$AX$14:$BJ$115,5,0),"")</f>
        <v/>
      </c>
      <c r="G372" s="97" t="str">
        <f>IFERROR(VLOOKUP($B372,'1.Data Part I'!$AX$14:$BJ$115,6,0),"")</f>
        <v/>
      </c>
      <c r="H372" s="97" t="str">
        <f>IFERROR(VLOOKUP($B372,'1.Data Part I'!$AX$14:$BJ$115,7,0),"")</f>
        <v/>
      </c>
      <c r="I372" s="97" t="str">
        <f>IFERROR(VLOOKUP($B372,'1.Data Part I'!$AX$14:$BJ$115,8,0),"")</f>
        <v/>
      </c>
      <c r="J372" s="97" t="str">
        <f>IFERROR(VLOOKUP($B372,'1.Data Part I'!$AX$14:$BJ$115,9,0),"")</f>
        <v/>
      </c>
      <c r="K372" s="100" t="str">
        <f>IFERROR(VLOOKUP($B372,'1.Data Part I'!$AX$14:$BJ$115,10,0),"")</f>
        <v/>
      </c>
      <c r="L372" s="100" t="str">
        <f>IFERROR(VLOOKUP($B372,'1.Data Part I'!$AX$14:$BJ$115,11,0),"")</f>
        <v/>
      </c>
      <c r="M372" s="97" t="str">
        <f>IFERROR(VLOOKUP($B372,'1.Data Part I'!$AX$14:$BJ$115,12,0),"")</f>
        <v/>
      </c>
      <c r="N372" s="128" t="str">
        <f>IFERROR(VLOOKUP($B372,'1.Data Part I'!$AX$14:$BJ$115,13,0),"")</f>
        <v/>
      </c>
      <c r="O372" s="95"/>
      <c r="P372" s="80"/>
      <c r="Q372" s="101" t="str">
        <f t="shared" si="9"/>
        <v/>
      </c>
    </row>
    <row r="373" spans="2:17" x14ac:dyDescent="0.25">
      <c r="B373" s="98"/>
      <c r="C373" s="97" t="str">
        <f>IFERROR(VLOOKUP($B373,'1.Data Part I'!$AX$14:$BJ$115,2,0),"")</f>
        <v/>
      </c>
      <c r="D373" s="97" t="str">
        <f>IFERROR(VLOOKUP($B373,'1.Data Part I'!$AX$14:$BJ$115,3,0),"")</f>
        <v/>
      </c>
      <c r="E373" s="97" t="str">
        <f>IFERROR(VLOOKUP($B373,'1.Data Part I'!$AX$14:$BJ$115,4,0),"")</f>
        <v/>
      </c>
      <c r="F373" s="97" t="str">
        <f>IFERROR(VLOOKUP($B373,'1.Data Part I'!$AX$14:$BJ$115,5,0),"")</f>
        <v/>
      </c>
      <c r="G373" s="97" t="str">
        <f>IFERROR(VLOOKUP($B373,'1.Data Part I'!$AX$14:$BJ$115,6,0),"")</f>
        <v/>
      </c>
      <c r="H373" s="97" t="str">
        <f>IFERROR(VLOOKUP($B373,'1.Data Part I'!$AX$14:$BJ$115,7,0),"")</f>
        <v/>
      </c>
      <c r="I373" s="97" t="str">
        <f>IFERROR(VLOOKUP($B373,'1.Data Part I'!$AX$14:$BJ$115,8,0),"")</f>
        <v/>
      </c>
      <c r="J373" s="97" t="str">
        <f>IFERROR(VLOOKUP($B373,'1.Data Part I'!$AX$14:$BJ$115,9,0),"")</f>
        <v/>
      </c>
      <c r="K373" s="100" t="str">
        <f>IFERROR(VLOOKUP($B373,'1.Data Part I'!$AX$14:$BJ$115,10,0),"")</f>
        <v/>
      </c>
      <c r="L373" s="100" t="str">
        <f>IFERROR(VLOOKUP($B373,'1.Data Part I'!$AX$14:$BJ$115,11,0),"")</f>
        <v/>
      </c>
      <c r="M373" s="97" t="str">
        <f>IFERROR(VLOOKUP($B373,'1.Data Part I'!$AX$14:$BJ$115,12,0),"")</f>
        <v/>
      </c>
      <c r="N373" s="128" t="str">
        <f>IFERROR(VLOOKUP($B373,'1.Data Part I'!$AX$14:$BJ$115,13,0),"")</f>
        <v/>
      </c>
      <c r="O373" s="95"/>
      <c r="P373" s="80"/>
      <c r="Q373" s="101" t="str">
        <f t="shared" si="9"/>
        <v/>
      </c>
    </row>
    <row r="374" spans="2:17" x14ac:dyDescent="0.25">
      <c r="B374" s="98"/>
      <c r="C374" s="97" t="str">
        <f>IFERROR(VLOOKUP($B374,'1.Data Part I'!$AX$14:$BJ$115,2,0),"")</f>
        <v/>
      </c>
      <c r="D374" s="97" t="str">
        <f>IFERROR(VLOOKUP($B374,'1.Data Part I'!$AX$14:$BJ$115,3,0),"")</f>
        <v/>
      </c>
      <c r="E374" s="97" t="str">
        <f>IFERROR(VLOOKUP($B374,'1.Data Part I'!$AX$14:$BJ$115,4,0),"")</f>
        <v/>
      </c>
      <c r="F374" s="97" t="str">
        <f>IFERROR(VLOOKUP($B374,'1.Data Part I'!$AX$14:$BJ$115,5,0),"")</f>
        <v/>
      </c>
      <c r="G374" s="97" t="str">
        <f>IFERROR(VLOOKUP($B374,'1.Data Part I'!$AX$14:$BJ$115,6,0),"")</f>
        <v/>
      </c>
      <c r="H374" s="97" t="str">
        <f>IFERROR(VLOOKUP($B374,'1.Data Part I'!$AX$14:$BJ$115,7,0),"")</f>
        <v/>
      </c>
      <c r="I374" s="97" t="str">
        <f>IFERROR(VLOOKUP($B374,'1.Data Part I'!$AX$14:$BJ$115,8,0),"")</f>
        <v/>
      </c>
      <c r="J374" s="97" t="str">
        <f>IFERROR(VLOOKUP($B374,'1.Data Part I'!$AX$14:$BJ$115,9,0),"")</f>
        <v/>
      </c>
      <c r="K374" s="100" t="str">
        <f>IFERROR(VLOOKUP($B374,'1.Data Part I'!$AX$14:$BJ$115,10,0),"")</f>
        <v/>
      </c>
      <c r="L374" s="100" t="str">
        <f>IFERROR(VLOOKUP($B374,'1.Data Part I'!$AX$14:$BJ$115,11,0),"")</f>
        <v/>
      </c>
      <c r="M374" s="97" t="str">
        <f>IFERROR(VLOOKUP($B374,'1.Data Part I'!$AX$14:$BJ$115,12,0),"")</f>
        <v/>
      </c>
      <c r="N374" s="128" t="str">
        <f>IFERROR(VLOOKUP($B374,'1.Data Part I'!$AX$14:$BJ$115,13,0),"")</f>
        <v/>
      </c>
      <c r="O374" s="95"/>
      <c r="P374" s="80"/>
      <c r="Q374" s="101" t="str">
        <f t="shared" si="9"/>
        <v/>
      </c>
    </row>
    <row r="375" spans="2:17" x14ac:dyDescent="0.25">
      <c r="B375" s="98"/>
      <c r="C375" s="97" t="str">
        <f>IFERROR(VLOOKUP($B375,'1.Data Part I'!$AX$14:$BJ$115,2,0),"")</f>
        <v/>
      </c>
      <c r="D375" s="97" t="str">
        <f>IFERROR(VLOOKUP($B375,'1.Data Part I'!$AX$14:$BJ$115,3,0),"")</f>
        <v/>
      </c>
      <c r="E375" s="97" t="str">
        <f>IFERROR(VLOOKUP($B375,'1.Data Part I'!$AX$14:$BJ$115,4,0),"")</f>
        <v/>
      </c>
      <c r="F375" s="97" t="str">
        <f>IFERROR(VLOOKUP($B375,'1.Data Part I'!$AX$14:$BJ$115,5,0),"")</f>
        <v/>
      </c>
      <c r="G375" s="97" t="str">
        <f>IFERROR(VLOOKUP($B375,'1.Data Part I'!$AX$14:$BJ$115,6,0),"")</f>
        <v/>
      </c>
      <c r="H375" s="97" t="str">
        <f>IFERROR(VLOOKUP($B375,'1.Data Part I'!$AX$14:$BJ$115,7,0),"")</f>
        <v/>
      </c>
      <c r="I375" s="97" t="str">
        <f>IFERROR(VLOOKUP($B375,'1.Data Part I'!$AX$14:$BJ$115,8,0),"")</f>
        <v/>
      </c>
      <c r="J375" s="97" t="str">
        <f>IFERROR(VLOOKUP($B375,'1.Data Part I'!$AX$14:$BJ$115,9,0),"")</f>
        <v/>
      </c>
      <c r="K375" s="100" t="str">
        <f>IFERROR(VLOOKUP($B375,'1.Data Part I'!$AX$14:$BJ$115,10,0),"")</f>
        <v/>
      </c>
      <c r="L375" s="100" t="str">
        <f>IFERROR(VLOOKUP($B375,'1.Data Part I'!$AX$14:$BJ$115,11,0),"")</f>
        <v/>
      </c>
      <c r="M375" s="97" t="str">
        <f>IFERROR(VLOOKUP($B375,'1.Data Part I'!$AX$14:$BJ$115,12,0),"")</f>
        <v/>
      </c>
      <c r="N375" s="128" t="str">
        <f>IFERROR(VLOOKUP($B375,'1.Data Part I'!$AX$14:$BJ$115,13,0),"")</f>
        <v/>
      </c>
      <c r="O375" s="95"/>
      <c r="P375" s="80"/>
      <c r="Q375" s="101" t="str">
        <f t="shared" si="9"/>
        <v/>
      </c>
    </row>
    <row r="376" spans="2:17" x14ac:dyDescent="0.25">
      <c r="B376" s="98"/>
      <c r="C376" s="97" t="str">
        <f>IFERROR(VLOOKUP($B376,'1.Data Part I'!$AX$14:$BJ$115,2,0),"")</f>
        <v/>
      </c>
      <c r="D376" s="97" t="str">
        <f>IFERROR(VLOOKUP($B376,'1.Data Part I'!$AX$14:$BJ$115,3,0),"")</f>
        <v/>
      </c>
      <c r="E376" s="97" t="str">
        <f>IFERROR(VLOOKUP($B376,'1.Data Part I'!$AX$14:$BJ$115,4,0),"")</f>
        <v/>
      </c>
      <c r="F376" s="97" t="str">
        <f>IFERROR(VLOOKUP($B376,'1.Data Part I'!$AX$14:$BJ$115,5,0),"")</f>
        <v/>
      </c>
      <c r="G376" s="97" t="str">
        <f>IFERROR(VLOOKUP($B376,'1.Data Part I'!$AX$14:$BJ$115,6,0),"")</f>
        <v/>
      </c>
      <c r="H376" s="97" t="str">
        <f>IFERROR(VLOOKUP($B376,'1.Data Part I'!$AX$14:$BJ$115,7,0),"")</f>
        <v/>
      </c>
      <c r="I376" s="97" t="str">
        <f>IFERROR(VLOOKUP($B376,'1.Data Part I'!$AX$14:$BJ$115,8,0),"")</f>
        <v/>
      </c>
      <c r="J376" s="97" t="str">
        <f>IFERROR(VLOOKUP($B376,'1.Data Part I'!$AX$14:$BJ$115,9,0),"")</f>
        <v/>
      </c>
      <c r="K376" s="100" t="str">
        <f>IFERROR(VLOOKUP($B376,'1.Data Part I'!$AX$14:$BJ$115,10,0),"")</f>
        <v/>
      </c>
      <c r="L376" s="100" t="str">
        <f>IFERROR(VLOOKUP($B376,'1.Data Part I'!$AX$14:$BJ$115,11,0),"")</f>
        <v/>
      </c>
      <c r="M376" s="97" t="str">
        <f>IFERROR(VLOOKUP($B376,'1.Data Part I'!$AX$14:$BJ$115,12,0),"")</f>
        <v/>
      </c>
      <c r="N376" s="128" t="str">
        <f>IFERROR(VLOOKUP($B376,'1.Data Part I'!$AX$14:$BJ$115,13,0),"")</f>
        <v/>
      </c>
      <c r="O376" s="95"/>
      <c r="P376" s="80"/>
      <c r="Q376" s="101" t="str">
        <f t="shared" si="9"/>
        <v/>
      </c>
    </row>
    <row r="377" spans="2:17" x14ac:dyDescent="0.25">
      <c r="B377" s="98"/>
      <c r="C377" s="97" t="str">
        <f>IFERROR(VLOOKUP($B377,'1.Data Part I'!$AX$14:$BJ$115,2,0),"")</f>
        <v/>
      </c>
      <c r="D377" s="97" t="str">
        <f>IFERROR(VLOOKUP($B377,'1.Data Part I'!$AX$14:$BJ$115,3,0),"")</f>
        <v/>
      </c>
      <c r="E377" s="97" t="str">
        <f>IFERROR(VLOOKUP($B377,'1.Data Part I'!$AX$14:$BJ$115,4,0),"")</f>
        <v/>
      </c>
      <c r="F377" s="97" t="str">
        <f>IFERROR(VLOOKUP($B377,'1.Data Part I'!$AX$14:$BJ$115,5,0),"")</f>
        <v/>
      </c>
      <c r="G377" s="97" t="str">
        <f>IFERROR(VLOOKUP($B377,'1.Data Part I'!$AX$14:$BJ$115,6,0),"")</f>
        <v/>
      </c>
      <c r="H377" s="97" t="str">
        <f>IFERROR(VLOOKUP($B377,'1.Data Part I'!$AX$14:$BJ$115,7,0),"")</f>
        <v/>
      </c>
      <c r="I377" s="97" t="str">
        <f>IFERROR(VLOOKUP($B377,'1.Data Part I'!$AX$14:$BJ$115,8,0),"")</f>
        <v/>
      </c>
      <c r="J377" s="97" t="str">
        <f>IFERROR(VLOOKUP($B377,'1.Data Part I'!$AX$14:$BJ$115,9,0),"")</f>
        <v/>
      </c>
      <c r="K377" s="100" t="str">
        <f>IFERROR(VLOOKUP($B377,'1.Data Part I'!$AX$14:$BJ$115,10,0),"")</f>
        <v/>
      </c>
      <c r="L377" s="100" t="str">
        <f>IFERROR(VLOOKUP($B377,'1.Data Part I'!$AX$14:$BJ$115,11,0),"")</f>
        <v/>
      </c>
      <c r="M377" s="97" t="str">
        <f>IFERROR(VLOOKUP($B377,'1.Data Part I'!$AX$14:$BJ$115,12,0),"")</f>
        <v/>
      </c>
      <c r="N377" s="128" t="str">
        <f>IFERROR(VLOOKUP($B377,'1.Data Part I'!$AX$14:$BJ$115,13,0),"")</f>
        <v/>
      </c>
      <c r="O377" s="95"/>
      <c r="P377" s="80"/>
      <c r="Q377" s="101" t="str">
        <f t="shared" si="9"/>
        <v/>
      </c>
    </row>
    <row r="378" spans="2:17" x14ac:dyDescent="0.25">
      <c r="B378" s="98"/>
      <c r="C378" s="97" t="str">
        <f>IFERROR(VLOOKUP($B378,'1.Data Part I'!$AX$14:$BJ$115,2,0),"")</f>
        <v/>
      </c>
      <c r="D378" s="97" t="str">
        <f>IFERROR(VLOOKUP($B378,'1.Data Part I'!$AX$14:$BJ$115,3,0),"")</f>
        <v/>
      </c>
      <c r="E378" s="97" t="str">
        <f>IFERROR(VLOOKUP($B378,'1.Data Part I'!$AX$14:$BJ$115,4,0),"")</f>
        <v/>
      </c>
      <c r="F378" s="97" t="str">
        <f>IFERROR(VLOOKUP($B378,'1.Data Part I'!$AX$14:$BJ$115,5,0),"")</f>
        <v/>
      </c>
      <c r="G378" s="97" t="str">
        <f>IFERROR(VLOOKUP($B378,'1.Data Part I'!$AX$14:$BJ$115,6,0),"")</f>
        <v/>
      </c>
      <c r="H378" s="97" t="str">
        <f>IFERROR(VLOOKUP($B378,'1.Data Part I'!$AX$14:$BJ$115,7,0),"")</f>
        <v/>
      </c>
      <c r="I378" s="97" t="str">
        <f>IFERROR(VLOOKUP($B378,'1.Data Part I'!$AX$14:$BJ$115,8,0),"")</f>
        <v/>
      </c>
      <c r="J378" s="97" t="str">
        <f>IFERROR(VLOOKUP($B378,'1.Data Part I'!$AX$14:$BJ$115,9,0),"")</f>
        <v/>
      </c>
      <c r="K378" s="100" t="str">
        <f>IFERROR(VLOOKUP($B378,'1.Data Part I'!$AX$14:$BJ$115,10,0),"")</f>
        <v/>
      </c>
      <c r="L378" s="100" t="str">
        <f>IFERROR(VLOOKUP($B378,'1.Data Part I'!$AX$14:$BJ$115,11,0),"")</f>
        <v/>
      </c>
      <c r="M378" s="97" t="str">
        <f>IFERROR(VLOOKUP($B378,'1.Data Part I'!$AX$14:$BJ$115,12,0),"")</f>
        <v/>
      </c>
      <c r="N378" s="128" t="str">
        <f>IFERROR(VLOOKUP($B378,'1.Data Part I'!$AX$14:$BJ$115,13,0),"")</f>
        <v/>
      </c>
      <c r="O378" s="95"/>
      <c r="P378" s="80"/>
      <c r="Q378" s="101" t="str">
        <f t="shared" si="9"/>
        <v/>
      </c>
    </row>
    <row r="379" spans="2:17" x14ac:dyDescent="0.25">
      <c r="B379" s="98"/>
      <c r="C379" s="97" t="str">
        <f>IFERROR(VLOOKUP($B379,'1.Data Part I'!$AX$14:$BJ$115,2,0),"")</f>
        <v/>
      </c>
      <c r="D379" s="97" t="str">
        <f>IFERROR(VLOOKUP($B379,'1.Data Part I'!$AX$14:$BJ$115,3,0),"")</f>
        <v/>
      </c>
      <c r="E379" s="97" t="str">
        <f>IFERROR(VLOOKUP($B379,'1.Data Part I'!$AX$14:$BJ$115,4,0),"")</f>
        <v/>
      </c>
      <c r="F379" s="97" t="str">
        <f>IFERROR(VLOOKUP($B379,'1.Data Part I'!$AX$14:$BJ$115,5,0),"")</f>
        <v/>
      </c>
      <c r="G379" s="97" t="str">
        <f>IFERROR(VLOOKUP($B379,'1.Data Part I'!$AX$14:$BJ$115,6,0),"")</f>
        <v/>
      </c>
      <c r="H379" s="97" t="str">
        <f>IFERROR(VLOOKUP($B379,'1.Data Part I'!$AX$14:$BJ$115,7,0),"")</f>
        <v/>
      </c>
      <c r="I379" s="97" t="str">
        <f>IFERROR(VLOOKUP($B379,'1.Data Part I'!$AX$14:$BJ$115,8,0),"")</f>
        <v/>
      </c>
      <c r="J379" s="97" t="str">
        <f>IFERROR(VLOOKUP($B379,'1.Data Part I'!$AX$14:$BJ$115,9,0),"")</f>
        <v/>
      </c>
      <c r="K379" s="100" t="str">
        <f>IFERROR(VLOOKUP($B379,'1.Data Part I'!$AX$14:$BJ$115,10,0),"")</f>
        <v/>
      </c>
      <c r="L379" s="100" t="str">
        <f>IFERROR(VLOOKUP($B379,'1.Data Part I'!$AX$14:$BJ$115,11,0),"")</f>
        <v/>
      </c>
      <c r="M379" s="97" t="str">
        <f>IFERROR(VLOOKUP($B379,'1.Data Part I'!$AX$14:$BJ$115,12,0),"")</f>
        <v/>
      </c>
      <c r="N379" s="128" t="str">
        <f>IFERROR(VLOOKUP($B379,'1.Data Part I'!$AX$14:$BJ$115,13,0),"")</f>
        <v/>
      </c>
      <c r="O379" s="95"/>
      <c r="P379" s="80"/>
      <c r="Q379" s="101" t="str">
        <f t="shared" si="9"/>
        <v/>
      </c>
    </row>
    <row r="380" spans="2:17" x14ac:dyDescent="0.25">
      <c r="B380" s="98"/>
      <c r="C380" s="97" t="str">
        <f>IFERROR(VLOOKUP($B380,'1.Data Part I'!$AX$14:$BJ$115,2,0),"")</f>
        <v/>
      </c>
      <c r="D380" s="97" t="str">
        <f>IFERROR(VLOOKUP($B380,'1.Data Part I'!$AX$14:$BJ$115,3,0),"")</f>
        <v/>
      </c>
      <c r="E380" s="97" t="str">
        <f>IFERROR(VLOOKUP($B380,'1.Data Part I'!$AX$14:$BJ$115,4,0),"")</f>
        <v/>
      </c>
      <c r="F380" s="97" t="str">
        <f>IFERROR(VLOOKUP($B380,'1.Data Part I'!$AX$14:$BJ$115,5,0),"")</f>
        <v/>
      </c>
      <c r="G380" s="97" t="str">
        <f>IFERROR(VLOOKUP($B380,'1.Data Part I'!$AX$14:$BJ$115,6,0),"")</f>
        <v/>
      </c>
      <c r="H380" s="97" t="str">
        <f>IFERROR(VLOOKUP($B380,'1.Data Part I'!$AX$14:$BJ$115,7,0),"")</f>
        <v/>
      </c>
      <c r="I380" s="97" t="str">
        <f>IFERROR(VLOOKUP($B380,'1.Data Part I'!$AX$14:$BJ$115,8,0),"")</f>
        <v/>
      </c>
      <c r="J380" s="97" t="str">
        <f>IFERROR(VLOOKUP($B380,'1.Data Part I'!$AX$14:$BJ$115,9,0),"")</f>
        <v/>
      </c>
      <c r="K380" s="100" t="str">
        <f>IFERROR(VLOOKUP($B380,'1.Data Part I'!$AX$14:$BJ$115,10,0),"")</f>
        <v/>
      </c>
      <c r="L380" s="100" t="str">
        <f>IFERROR(VLOOKUP($B380,'1.Data Part I'!$AX$14:$BJ$115,11,0),"")</f>
        <v/>
      </c>
      <c r="M380" s="97" t="str">
        <f>IFERROR(VLOOKUP($B380,'1.Data Part I'!$AX$14:$BJ$115,12,0),"")</f>
        <v/>
      </c>
      <c r="N380" s="128" t="str">
        <f>IFERROR(VLOOKUP($B380,'1.Data Part I'!$AX$14:$BJ$115,13,0),"")</f>
        <v/>
      </c>
      <c r="O380" s="95"/>
      <c r="P380" s="80"/>
      <c r="Q380" s="101" t="str">
        <f t="shared" si="9"/>
        <v/>
      </c>
    </row>
    <row r="381" spans="2:17" x14ac:dyDescent="0.25">
      <c r="B381" s="98"/>
      <c r="C381" s="97" t="str">
        <f>IFERROR(VLOOKUP($B381,'1.Data Part I'!$AX$14:$BJ$115,2,0),"")</f>
        <v/>
      </c>
      <c r="D381" s="97" t="str">
        <f>IFERROR(VLOOKUP($B381,'1.Data Part I'!$AX$14:$BJ$115,3,0),"")</f>
        <v/>
      </c>
      <c r="E381" s="97" t="str">
        <f>IFERROR(VLOOKUP($B381,'1.Data Part I'!$AX$14:$BJ$115,4,0),"")</f>
        <v/>
      </c>
      <c r="F381" s="97" t="str">
        <f>IFERROR(VLOOKUP($B381,'1.Data Part I'!$AX$14:$BJ$115,5,0),"")</f>
        <v/>
      </c>
      <c r="G381" s="97" t="str">
        <f>IFERROR(VLOOKUP($B381,'1.Data Part I'!$AX$14:$BJ$115,6,0),"")</f>
        <v/>
      </c>
      <c r="H381" s="97" t="str">
        <f>IFERROR(VLOOKUP($B381,'1.Data Part I'!$AX$14:$BJ$115,7,0),"")</f>
        <v/>
      </c>
      <c r="I381" s="97" t="str">
        <f>IFERROR(VLOOKUP($B381,'1.Data Part I'!$AX$14:$BJ$115,8,0),"")</f>
        <v/>
      </c>
      <c r="J381" s="97" t="str">
        <f>IFERROR(VLOOKUP($B381,'1.Data Part I'!$AX$14:$BJ$115,9,0),"")</f>
        <v/>
      </c>
      <c r="K381" s="100" t="str">
        <f>IFERROR(VLOOKUP($B381,'1.Data Part I'!$AX$14:$BJ$115,10,0),"")</f>
        <v/>
      </c>
      <c r="L381" s="100" t="str">
        <f>IFERROR(VLOOKUP($B381,'1.Data Part I'!$AX$14:$BJ$115,11,0),"")</f>
        <v/>
      </c>
      <c r="M381" s="97" t="str">
        <f>IFERROR(VLOOKUP($B381,'1.Data Part I'!$AX$14:$BJ$115,12,0),"")</f>
        <v/>
      </c>
      <c r="N381" s="128" t="str">
        <f>IFERROR(VLOOKUP($B381,'1.Data Part I'!$AX$14:$BJ$115,13,0),"")</f>
        <v/>
      </c>
      <c r="O381" s="95"/>
      <c r="P381" s="80"/>
      <c r="Q381" s="101" t="str">
        <f t="shared" si="9"/>
        <v/>
      </c>
    </row>
    <row r="382" spans="2:17" x14ac:dyDescent="0.25">
      <c r="B382" s="98"/>
      <c r="C382" s="97" t="str">
        <f>IFERROR(VLOOKUP($B382,'1.Data Part I'!$AX$14:$BJ$115,2,0),"")</f>
        <v/>
      </c>
      <c r="D382" s="97" t="str">
        <f>IFERROR(VLOOKUP($B382,'1.Data Part I'!$AX$14:$BJ$115,3,0),"")</f>
        <v/>
      </c>
      <c r="E382" s="97" t="str">
        <f>IFERROR(VLOOKUP($B382,'1.Data Part I'!$AX$14:$BJ$115,4,0),"")</f>
        <v/>
      </c>
      <c r="F382" s="97" t="str">
        <f>IFERROR(VLOOKUP($B382,'1.Data Part I'!$AX$14:$BJ$115,5,0),"")</f>
        <v/>
      </c>
      <c r="G382" s="97" t="str">
        <f>IFERROR(VLOOKUP($B382,'1.Data Part I'!$AX$14:$BJ$115,6,0),"")</f>
        <v/>
      </c>
      <c r="H382" s="97" t="str">
        <f>IFERROR(VLOOKUP($B382,'1.Data Part I'!$AX$14:$BJ$115,7,0),"")</f>
        <v/>
      </c>
      <c r="I382" s="97" t="str">
        <f>IFERROR(VLOOKUP($B382,'1.Data Part I'!$AX$14:$BJ$115,8,0),"")</f>
        <v/>
      </c>
      <c r="J382" s="97" t="str">
        <f>IFERROR(VLOOKUP($B382,'1.Data Part I'!$AX$14:$BJ$115,9,0),"")</f>
        <v/>
      </c>
      <c r="K382" s="100" t="str">
        <f>IFERROR(VLOOKUP($B382,'1.Data Part I'!$AX$14:$BJ$115,10,0),"")</f>
        <v/>
      </c>
      <c r="L382" s="100" t="str">
        <f>IFERROR(VLOOKUP($B382,'1.Data Part I'!$AX$14:$BJ$115,11,0),"")</f>
        <v/>
      </c>
      <c r="M382" s="97" t="str">
        <f>IFERROR(VLOOKUP($B382,'1.Data Part I'!$AX$14:$BJ$115,12,0),"")</f>
        <v/>
      </c>
      <c r="N382" s="128" t="str">
        <f>IFERROR(VLOOKUP($B382,'1.Data Part I'!$AX$14:$BJ$115,13,0),"")</f>
        <v/>
      </c>
      <c r="O382" s="95"/>
      <c r="P382" s="80"/>
      <c r="Q382" s="101" t="str">
        <f t="shared" si="9"/>
        <v/>
      </c>
    </row>
    <row r="383" spans="2:17" x14ac:dyDescent="0.25">
      <c r="B383" s="98"/>
      <c r="C383" s="97" t="str">
        <f>IFERROR(VLOOKUP($B383,'1.Data Part I'!$AX$14:$BJ$115,2,0),"")</f>
        <v/>
      </c>
      <c r="D383" s="97" t="str">
        <f>IFERROR(VLOOKUP($B383,'1.Data Part I'!$AX$14:$BJ$115,3,0),"")</f>
        <v/>
      </c>
      <c r="E383" s="97" t="str">
        <f>IFERROR(VLOOKUP($B383,'1.Data Part I'!$AX$14:$BJ$115,4,0),"")</f>
        <v/>
      </c>
      <c r="F383" s="97" t="str">
        <f>IFERROR(VLOOKUP($B383,'1.Data Part I'!$AX$14:$BJ$115,5,0),"")</f>
        <v/>
      </c>
      <c r="G383" s="97" t="str">
        <f>IFERROR(VLOOKUP($B383,'1.Data Part I'!$AX$14:$BJ$115,6,0),"")</f>
        <v/>
      </c>
      <c r="H383" s="97" t="str">
        <f>IFERROR(VLOOKUP($B383,'1.Data Part I'!$AX$14:$BJ$115,7,0),"")</f>
        <v/>
      </c>
      <c r="I383" s="97" t="str">
        <f>IFERROR(VLOOKUP($B383,'1.Data Part I'!$AX$14:$BJ$115,8,0),"")</f>
        <v/>
      </c>
      <c r="J383" s="97" t="str">
        <f>IFERROR(VLOOKUP($B383,'1.Data Part I'!$AX$14:$BJ$115,9,0),"")</f>
        <v/>
      </c>
      <c r="K383" s="100" t="str">
        <f>IFERROR(VLOOKUP($B383,'1.Data Part I'!$AX$14:$BJ$115,10,0),"")</f>
        <v/>
      </c>
      <c r="L383" s="100" t="str">
        <f>IFERROR(VLOOKUP($B383,'1.Data Part I'!$AX$14:$BJ$115,11,0),"")</f>
        <v/>
      </c>
      <c r="M383" s="97" t="str">
        <f>IFERROR(VLOOKUP($B383,'1.Data Part I'!$AX$14:$BJ$115,12,0),"")</f>
        <v/>
      </c>
      <c r="N383" s="128" t="str">
        <f>IFERROR(VLOOKUP($B383,'1.Data Part I'!$AX$14:$BJ$115,13,0),"")</f>
        <v/>
      </c>
      <c r="O383" s="95"/>
      <c r="P383" s="80"/>
      <c r="Q383" s="101" t="str">
        <f t="shared" si="9"/>
        <v/>
      </c>
    </row>
    <row r="384" spans="2:17" x14ac:dyDescent="0.25">
      <c r="B384" s="98"/>
      <c r="C384" s="97" t="str">
        <f>IFERROR(VLOOKUP($B384,'1.Data Part I'!$AX$14:$BJ$115,2,0),"")</f>
        <v/>
      </c>
      <c r="D384" s="97" t="str">
        <f>IFERROR(VLOOKUP($B384,'1.Data Part I'!$AX$14:$BJ$115,3,0),"")</f>
        <v/>
      </c>
      <c r="E384" s="97" t="str">
        <f>IFERROR(VLOOKUP($B384,'1.Data Part I'!$AX$14:$BJ$115,4,0),"")</f>
        <v/>
      </c>
      <c r="F384" s="97" t="str">
        <f>IFERROR(VLOOKUP($B384,'1.Data Part I'!$AX$14:$BJ$115,5,0),"")</f>
        <v/>
      </c>
      <c r="G384" s="97" t="str">
        <f>IFERROR(VLOOKUP($B384,'1.Data Part I'!$AX$14:$BJ$115,6,0),"")</f>
        <v/>
      </c>
      <c r="H384" s="97" t="str">
        <f>IFERROR(VLOOKUP($B384,'1.Data Part I'!$AX$14:$BJ$115,7,0),"")</f>
        <v/>
      </c>
      <c r="I384" s="97" t="str">
        <f>IFERROR(VLOOKUP($B384,'1.Data Part I'!$AX$14:$BJ$115,8,0),"")</f>
        <v/>
      </c>
      <c r="J384" s="97" t="str">
        <f>IFERROR(VLOOKUP($B384,'1.Data Part I'!$AX$14:$BJ$115,9,0),"")</f>
        <v/>
      </c>
      <c r="K384" s="100" t="str">
        <f>IFERROR(VLOOKUP($B384,'1.Data Part I'!$AX$14:$BJ$115,10,0),"")</f>
        <v/>
      </c>
      <c r="L384" s="100" t="str">
        <f>IFERROR(VLOOKUP($B384,'1.Data Part I'!$AX$14:$BJ$115,11,0),"")</f>
        <v/>
      </c>
      <c r="M384" s="97" t="str">
        <f>IFERROR(VLOOKUP($B384,'1.Data Part I'!$AX$14:$BJ$115,12,0),"")</f>
        <v/>
      </c>
      <c r="N384" s="128" t="str">
        <f>IFERROR(VLOOKUP($B384,'1.Data Part I'!$AX$14:$BJ$115,13,0),"")</f>
        <v/>
      </c>
      <c r="O384" s="95"/>
      <c r="P384" s="80"/>
      <c r="Q384" s="101" t="str">
        <f t="shared" si="9"/>
        <v/>
      </c>
    </row>
    <row r="385" spans="2:17" x14ac:dyDescent="0.25">
      <c r="B385" s="98"/>
      <c r="C385" s="97" t="str">
        <f>IFERROR(VLOOKUP($B385,'1.Data Part I'!$AX$14:$BJ$115,2,0),"")</f>
        <v/>
      </c>
      <c r="D385" s="97" t="str">
        <f>IFERROR(VLOOKUP($B385,'1.Data Part I'!$AX$14:$BJ$115,3,0),"")</f>
        <v/>
      </c>
      <c r="E385" s="97" t="str">
        <f>IFERROR(VLOOKUP($B385,'1.Data Part I'!$AX$14:$BJ$115,4,0),"")</f>
        <v/>
      </c>
      <c r="F385" s="97" t="str">
        <f>IFERROR(VLOOKUP($B385,'1.Data Part I'!$AX$14:$BJ$115,5,0),"")</f>
        <v/>
      </c>
      <c r="G385" s="97" t="str">
        <f>IFERROR(VLOOKUP($B385,'1.Data Part I'!$AX$14:$BJ$115,6,0),"")</f>
        <v/>
      </c>
      <c r="H385" s="97" t="str">
        <f>IFERROR(VLOOKUP($B385,'1.Data Part I'!$AX$14:$BJ$115,7,0),"")</f>
        <v/>
      </c>
      <c r="I385" s="97" t="str">
        <f>IFERROR(VLOOKUP($B385,'1.Data Part I'!$AX$14:$BJ$115,8,0),"")</f>
        <v/>
      </c>
      <c r="J385" s="97" t="str">
        <f>IFERROR(VLOOKUP($B385,'1.Data Part I'!$AX$14:$BJ$115,9,0),"")</f>
        <v/>
      </c>
      <c r="K385" s="100" t="str">
        <f>IFERROR(VLOOKUP($B385,'1.Data Part I'!$AX$14:$BJ$115,10,0),"")</f>
        <v/>
      </c>
      <c r="L385" s="100" t="str">
        <f>IFERROR(VLOOKUP($B385,'1.Data Part I'!$AX$14:$BJ$115,11,0),"")</f>
        <v/>
      </c>
      <c r="M385" s="97" t="str">
        <f>IFERROR(VLOOKUP($B385,'1.Data Part I'!$AX$14:$BJ$115,12,0),"")</f>
        <v/>
      </c>
      <c r="N385" s="128" t="str">
        <f>IFERROR(VLOOKUP($B385,'1.Data Part I'!$AX$14:$BJ$115,13,0),"")</f>
        <v/>
      </c>
      <c r="O385" s="95"/>
      <c r="P385" s="80"/>
      <c r="Q385" s="101" t="str">
        <f t="shared" si="9"/>
        <v/>
      </c>
    </row>
    <row r="386" spans="2:17" x14ac:dyDescent="0.25">
      <c r="B386" s="98"/>
      <c r="C386" s="97" t="str">
        <f>IFERROR(VLOOKUP($B386,'1.Data Part I'!$AX$14:$BJ$115,2,0),"")</f>
        <v/>
      </c>
      <c r="D386" s="97" t="str">
        <f>IFERROR(VLOOKUP($B386,'1.Data Part I'!$AX$14:$BJ$115,3,0),"")</f>
        <v/>
      </c>
      <c r="E386" s="97" t="str">
        <f>IFERROR(VLOOKUP($B386,'1.Data Part I'!$AX$14:$BJ$115,4,0),"")</f>
        <v/>
      </c>
      <c r="F386" s="97" t="str">
        <f>IFERROR(VLOOKUP($B386,'1.Data Part I'!$AX$14:$BJ$115,5,0),"")</f>
        <v/>
      </c>
      <c r="G386" s="97" t="str">
        <f>IFERROR(VLOOKUP($B386,'1.Data Part I'!$AX$14:$BJ$115,6,0),"")</f>
        <v/>
      </c>
      <c r="H386" s="97" t="str">
        <f>IFERROR(VLOOKUP($B386,'1.Data Part I'!$AX$14:$BJ$115,7,0),"")</f>
        <v/>
      </c>
      <c r="I386" s="97" t="str">
        <f>IFERROR(VLOOKUP($B386,'1.Data Part I'!$AX$14:$BJ$115,8,0),"")</f>
        <v/>
      </c>
      <c r="J386" s="97" t="str">
        <f>IFERROR(VLOOKUP($B386,'1.Data Part I'!$AX$14:$BJ$115,9,0),"")</f>
        <v/>
      </c>
      <c r="K386" s="100" t="str">
        <f>IFERROR(VLOOKUP($B386,'1.Data Part I'!$AX$14:$BJ$115,10,0),"")</f>
        <v/>
      </c>
      <c r="L386" s="100" t="str">
        <f>IFERROR(VLOOKUP($B386,'1.Data Part I'!$AX$14:$BJ$115,11,0),"")</f>
        <v/>
      </c>
      <c r="M386" s="97" t="str">
        <f>IFERROR(VLOOKUP($B386,'1.Data Part I'!$AX$14:$BJ$115,12,0),"")</f>
        <v/>
      </c>
      <c r="N386" s="128" t="str">
        <f>IFERROR(VLOOKUP($B386,'1.Data Part I'!$AX$14:$BJ$115,13,0),"")</f>
        <v/>
      </c>
      <c r="O386" s="95"/>
      <c r="P386" s="80"/>
      <c r="Q386" s="101" t="str">
        <f t="shared" si="9"/>
        <v/>
      </c>
    </row>
    <row r="387" spans="2:17" x14ac:dyDescent="0.25">
      <c r="B387" s="98"/>
      <c r="C387" s="97" t="str">
        <f>IFERROR(VLOOKUP($B387,'1.Data Part I'!$AX$14:$BJ$115,2,0),"")</f>
        <v/>
      </c>
      <c r="D387" s="97" t="str">
        <f>IFERROR(VLOOKUP($B387,'1.Data Part I'!$AX$14:$BJ$115,3,0),"")</f>
        <v/>
      </c>
      <c r="E387" s="97" t="str">
        <f>IFERROR(VLOOKUP($B387,'1.Data Part I'!$AX$14:$BJ$115,4,0),"")</f>
        <v/>
      </c>
      <c r="F387" s="97" t="str">
        <f>IFERROR(VLOOKUP($B387,'1.Data Part I'!$AX$14:$BJ$115,5,0),"")</f>
        <v/>
      </c>
      <c r="G387" s="97" t="str">
        <f>IFERROR(VLOOKUP($B387,'1.Data Part I'!$AX$14:$BJ$115,6,0),"")</f>
        <v/>
      </c>
      <c r="H387" s="97" t="str">
        <f>IFERROR(VLOOKUP($B387,'1.Data Part I'!$AX$14:$BJ$115,7,0),"")</f>
        <v/>
      </c>
      <c r="I387" s="97" t="str">
        <f>IFERROR(VLOOKUP($B387,'1.Data Part I'!$AX$14:$BJ$115,8,0),"")</f>
        <v/>
      </c>
      <c r="J387" s="97" t="str">
        <f>IFERROR(VLOOKUP($B387,'1.Data Part I'!$AX$14:$BJ$115,9,0),"")</f>
        <v/>
      </c>
      <c r="K387" s="100" t="str">
        <f>IFERROR(VLOOKUP($B387,'1.Data Part I'!$AX$14:$BJ$115,10,0),"")</f>
        <v/>
      </c>
      <c r="L387" s="100" t="str">
        <f>IFERROR(VLOOKUP($B387,'1.Data Part I'!$AX$14:$BJ$115,11,0),"")</f>
        <v/>
      </c>
      <c r="M387" s="97" t="str">
        <f>IFERROR(VLOOKUP($B387,'1.Data Part I'!$AX$14:$BJ$115,12,0),"")</f>
        <v/>
      </c>
      <c r="N387" s="128" t="str">
        <f>IFERROR(VLOOKUP($B387,'1.Data Part I'!$AX$14:$BJ$115,13,0),"")</f>
        <v/>
      </c>
      <c r="O387" s="95"/>
      <c r="P387" s="80"/>
      <c r="Q387" s="101" t="str">
        <f t="shared" si="9"/>
        <v/>
      </c>
    </row>
    <row r="388" spans="2:17" x14ac:dyDescent="0.25">
      <c r="B388" s="98"/>
      <c r="C388" s="97" t="str">
        <f>IFERROR(VLOOKUP($B388,'1.Data Part I'!$AX$14:$BJ$115,2,0),"")</f>
        <v/>
      </c>
      <c r="D388" s="97" t="str">
        <f>IFERROR(VLOOKUP($B388,'1.Data Part I'!$AX$14:$BJ$115,3,0),"")</f>
        <v/>
      </c>
      <c r="E388" s="97" t="str">
        <f>IFERROR(VLOOKUP($B388,'1.Data Part I'!$AX$14:$BJ$115,4,0),"")</f>
        <v/>
      </c>
      <c r="F388" s="97" t="str">
        <f>IFERROR(VLOOKUP($B388,'1.Data Part I'!$AX$14:$BJ$115,5,0),"")</f>
        <v/>
      </c>
      <c r="G388" s="97" t="str">
        <f>IFERROR(VLOOKUP($B388,'1.Data Part I'!$AX$14:$BJ$115,6,0),"")</f>
        <v/>
      </c>
      <c r="H388" s="97" t="str">
        <f>IFERROR(VLOOKUP($B388,'1.Data Part I'!$AX$14:$BJ$115,7,0),"")</f>
        <v/>
      </c>
      <c r="I388" s="97" t="str">
        <f>IFERROR(VLOOKUP($B388,'1.Data Part I'!$AX$14:$BJ$115,8,0),"")</f>
        <v/>
      </c>
      <c r="J388" s="97" t="str">
        <f>IFERROR(VLOOKUP($B388,'1.Data Part I'!$AX$14:$BJ$115,9,0),"")</f>
        <v/>
      </c>
      <c r="K388" s="100" t="str">
        <f>IFERROR(VLOOKUP($B388,'1.Data Part I'!$AX$14:$BJ$115,10,0),"")</f>
        <v/>
      </c>
      <c r="L388" s="100" t="str">
        <f>IFERROR(VLOOKUP($B388,'1.Data Part I'!$AX$14:$BJ$115,11,0),"")</f>
        <v/>
      </c>
      <c r="M388" s="97" t="str">
        <f>IFERROR(VLOOKUP($B388,'1.Data Part I'!$AX$14:$BJ$115,12,0),"")</f>
        <v/>
      </c>
      <c r="N388" s="128" t="str">
        <f>IFERROR(VLOOKUP($B388,'1.Data Part I'!$AX$14:$BJ$115,13,0),"")</f>
        <v/>
      </c>
      <c r="O388" s="95"/>
      <c r="P388" s="80"/>
      <c r="Q388" s="101" t="str">
        <f t="shared" si="9"/>
        <v/>
      </c>
    </row>
    <row r="389" spans="2:17" x14ac:dyDescent="0.25">
      <c r="B389" s="98"/>
      <c r="C389" s="97" t="str">
        <f>IFERROR(VLOOKUP($B389,'1.Data Part I'!$AX$14:$BJ$115,2,0),"")</f>
        <v/>
      </c>
      <c r="D389" s="97" t="str">
        <f>IFERROR(VLOOKUP($B389,'1.Data Part I'!$AX$14:$BJ$115,3,0),"")</f>
        <v/>
      </c>
      <c r="E389" s="97" t="str">
        <f>IFERROR(VLOOKUP($B389,'1.Data Part I'!$AX$14:$BJ$115,4,0),"")</f>
        <v/>
      </c>
      <c r="F389" s="97" t="str">
        <f>IFERROR(VLOOKUP($B389,'1.Data Part I'!$AX$14:$BJ$115,5,0),"")</f>
        <v/>
      </c>
      <c r="G389" s="97" t="str">
        <f>IFERROR(VLOOKUP($B389,'1.Data Part I'!$AX$14:$BJ$115,6,0),"")</f>
        <v/>
      </c>
      <c r="H389" s="97" t="str">
        <f>IFERROR(VLOOKUP($B389,'1.Data Part I'!$AX$14:$BJ$115,7,0),"")</f>
        <v/>
      </c>
      <c r="I389" s="97" t="str">
        <f>IFERROR(VLOOKUP($B389,'1.Data Part I'!$AX$14:$BJ$115,8,0),"")</f>
        <v/>
      </c>
      <c r="J389" s="97" t="str">
        <f>IFERROR(VLOOKUP($B389,'1.Data Part I'!$AX$14:$BJ$115,9,0),"")</f>
        <v/>
      </c>
      <c r="K389" s="100" t="str">
        <f>IFERROR(VLOOKUP($B389,'1.Data Part I'!$AX$14:$BJ$115,10,0),"")</f>
        <v/>
      </c>
      <c r="L389" s="100" t="str">
        <f>IFERROR(VLOOKUP($B389,'1.Data Part I'!$AX$14:$BJ$115,11,0),"")</f>
        <v/>
      </c>
      <c r="M389" s="97" t="str">
        <f>IFERROR(VLOOKUP($B389,'1.Data Part I'!$AX$14:$BJ$115,12,0),"")</f>
        <v/>
      </c>
      <c r="N389" s="128" t="str">
        <f>IFERROR(VLOOKUP($B389,'1.Data Part I'!$AX$14:$BJ$115,13,0),"")</f>
        <v/>
      </c>
      <c r="O389" s="95"/>
      <c r="P389" s="80"/>
      <c r="Q389" s="101" t="str">
        <f t="shared" si="9"/>
        <v/>
      </c>
    </row>
    <row r="390" spans="2:17" x14ac:dyDescent="0.25">
      <c r="B390" s="98"/>
      <c r="C390" s="97" t="str">
        <f>IFERROR(VLOOKUP($B390,'1.Data Part I'!$AX$14:$BJ$115,2,0),"")</f>
        <v/>
      </c>
      <c r="D390" s="97" t="str">
        <f>IFERROR(VLOOKUP($B390,'1.Data Part I'!$AX$14:$BJ$115,3,0),"")</f>
        <v/>
      </c>
      <c r="E390" s="97" t="str">
        <f>IFERROR(VLOOKUP($B390,'1.Data Part I'!$AX$14:$BJ$115,4,0),"")</f>
        <v/>
      </c>
      <c r="F390" s="97" t="str">
        <f>IFERROR(VLOOKUP($B390,'1.Data Part I'!$AX$14:$BJ$115,5,0),"")</f>
        <v/>
      </c>
      <c r="G390" s="97" t="str">
        <f>IFERROR(VLOOKUP($B390,'1.Data Part I'!$AX$14:$BJ$115,6,0),"")</f>
        <v/>
      </c>
      <c r="H390" s="97" t="str">
        <f>IFERROR(VLOOKUP($B390,'1.Data Part I'!$AX$14:$BJ$115,7,0),"")</f>
        <v/>
      </c>
      <c r="I390" s="97" t="str">
        <f>IFERROR(VLOOKUP($B390,'1.Data Part I'!$AX$14:$BJ$115,8,0),"")</f>
        <v/>
      </c>
      <c r="J390" s="97" t="str">
        <f>IFERROR(VLOOKUP($B390,'1.Data Part I'!$AX$14:$BJ$115,9,0),"")</f>
        <v/>
      </c>
      <c r="K390" s="100" t="str">
        <f>IFERROR(VLOOKUP($B390,'1.Data Part I'!$AX$14:$BJ$115,10,0),"")</f>
        <v/>
      </c>
      <c r="L390" s="100" t="str">
        <f>IFERROR(VLOOKUP($B390,'1.Data Part I'!$AX$14:$BJ$115,11,0),"")</f>
        <v/>
      </c>
      <c r="M390" s="97" t="str">
        <f>IFERROR(VLOOKUP($B390,'1.Data Part I'!$AX$14:$BJ$115,12,0),"")</f>
        <v/>
      </c>
      <c r="N390" s="128" t="str">
        <f>IFERROR(VLOOKUP($B390,'1.Data Part I'!$AX$14:$BJ$115,13,0),"")</f>
        <v/>
      </c>
      <c r="O390" s="95"/>
      <c r="P390" s="80"/>
      <c r="Q390" s="101" t="str">
        <f t="shared" si="9"/>
        <v/>
      </c>
    </row>
    <row r="391" spans="2:17" x14ac:dyDescent="0.25">
      <c r="B391" s="98"/>
      <c r="C391" s="97" t="str">
        <f>IFERROR(VLOOKUP($B391,'1.Data Part I'!$AX$14:$BJ$115,2,0),"")</f>
        <v/>
      </c>
      <c r="D391" s="97" t="str">
        <f>IFERROR(VLOOKUP($B391,'1.Data Part I'!$AX$14:$BJ$115,3,0),"")</f>
        <v/>
      </c>
      <c r="E391" s="97" t="str">
        <f>IFERROR(VLOOKUP($B391,'1.Data Part I'!$AX$14:$BJ$115,4,0),"")</f>
        <v/>
      </c>
      <c r="F391" s="97" t="str">
        <f>IFERROR(VLOOKUP($B391,'1.Data Part I'!$AX$14:$BJ$115,5,0),"")</f>
        <v/>
      </c>
      <c r="G391" s="97" t="str">
        <f>IFERROR(VLOOKUP($B391,'1.Data Part I'!$AX$14:$BJ$115,6,0),"")</f>
        <v/>
      </c>
      <c r="H391" s="97" t="str">
        <f>IFERROR(VLOOKUP($B391,'1.Data Part I'!$AX$14:$BJ$115,7,0),"")</f>
        <v/>
      </c>
      <c r="I391" s="97" t="str">
        <f>IFERROR(VLOOKUP($B391,'1.Data Part I'!$AX$14:$BJ$115,8,0),"")</f>
        <v/>
      </c>
      <c r="J391" s="97" t="str">
        <f>IFERROR(VLOOKUP($B391,'1.Data Part I'!$AX$14:$BJ$115,9,0),"")</f>
        <v/>
      </c>
      <c r="K391" s="100" t="str">
        <f>IFERROR(VLOOKUP($B391,'1.Data Part I'!$AX$14:$BJ$115,10,0),"")</f>
        <v/>
      </c>
      <c r="L391" s="100" t="str">
        <f>IFERROR(VLOOKUP($B391,'1.Data Part I'!$AX$14:$BJ$115,11,0),"")</f>
        <v/>
      </c>
      <c r="M391" s="97" t="str">
        <f>IFERROR(VLOOKUP($B391,'1.Data Part I'!$AX$14:$BJ$115,12,0),"")</f>
        <v/>
      </c>
      <c r="N391" s="128" t="str">
        <f>IFERROR(VLOOKUP($B391,'1.Data Part I'!$AX$14:$BJ$115,13,0),"")</f>
        <v/>
      </c>
      <c r="O391" s="95"/>
      <c r="P391" s="80"/>
      <c r="Q391" s="101" t="str">
        <f t="shared" si="9"/>
        <v/>
      </c>
    </row>
    <row r="392" spans="2:17" x14ac:dyDescent="0.25">
      <c r="B392" s="98"/>
      <c r="C392" s="97" t="str">
        <f>IFERROR(VLOOKUP($B392,'1.Data Part I'!$AX$14:$BJ$115,2,0),"")</f>
        <v/>
      </c>
      <c r="D392" s="97" t="str">
        <f>IFERROR(VLOOKUP($B392,'1.Data Part I'!$AX$14:$BJ$115,3,0),"")</f>
        <v/>
      </c>
      <c r="E392" s="97" t="str">
        <f>IFERROR(VLOOKUP($B392,'1.Data Part I'!$AX$14:$BJ$115,4,0),"")</f>
        <v/>
      </c>
      <c r="F392" s="97" t="str">
        <f>IFERROR(VLOOKUP($B392,'1.Data Part I'!$AX$14:$BJ$115,5,0),"")</f>
        <v/>
      </c>
      <c r="G392" s="97" t="str">
        <f>IFERROR(VLOOKUP($B392,'1.Data Part I'!$AX$14:$BJ$115,6,0),"")</f>
        <v/>
      </c>
      <c r="H392" s="97" t="str">
        <f>IFERROR(VLOOKUP($B392,'1.Data Part I'!$AX$14:$BJ$115,7,0),"")</f>
        <v/>
      </c>
      <c r="I392" s="97" t="str">
        <f>IFERROR(VLOOKUP($B392,'1.Data Part I'!$AX$14:$BJ$115,8,0),"")</f>
        <v/>
      </c>
      <c r="J392" s="97" t="str">
        <f>IFERROR(VLOOKUP($B392,'1.Data Part I'!$AX$14:$BJ$115,9,0),"")</f>
        <v/>
      </c>
      <c r="K392" s="100" t="str">
        <f>IFERROR(VLOOKUP($B392,'1.Data Part I'!$AX$14:$BJ$115,10,0),"")</f>
        <v/>
      </c>
      <c r="L392" s="100" t="str">
        <f>IFERROR(VLOOKUP($B392,'1.Data Part I'!$AX$14:$BJ$115,11,0),"")</f>
        <v/>
      </c>
      <c r="M392" s="97" t="str">
        <f>IFERROR(VLOOKUP($B392,'1.Data Part I'!$AX$14:$BJ$115,12,0),"")</f>
        <v/>
      </c>
      <c r="N392" s="128" t="str">
        <f>IFERROR(VLOOKUP($B392,'1.Data Part I'!$AX$14:$BJ$115,13,0),"")</f>
        <v/>
      </c>
      <c r="O392" s="95"/>
      <c r="P392" s="80"/>
      <c r="Q392" s="101" t="str">
        <f t="shared" si="9"/>
        <v/>
      </c>
    </row>
    <row r="393" spans="2:17" x14ac:dyDescent="0.25">
      <c r="B393" s="98"/>
      <c r="C393" s="97" t="str">
        <f>IFERROR(VLOOKUP($B393,'1.Data Part I'!$AX$14:$BJ$115,2,0),"")</f>
        <v/>
      </c>
      <c r="D393" s="97" t="str">
        <f>IFERROR(VLOOKUP($B393,'1.Data Part I'!$AX$14:$BJ$115,3,0),"")</f>
        <v/>
      </c>
      <c r="E393" s="97" t="str">
        <f>IFERROR(VLOOKUP($B393,'1.Data Part I'!$AX$14:$BJ$115,4,0),"")</f>
        <v/>
      </c>
      <c r="F393" s="97" t="str">
        <f>IFERROR(VLOOKUP($B393,'1.Data Part I'!$AX$14:$BJ$115,5,0),"")</f>
        <v/>
      </c>
      <c r="G393" s="97" t="str">
        <f>IFERROR(VLOOKUP($B393,'1.Data Part I'!$AX$14:$BJ$115,6,0),"")</f>
        <v/>
      </c>
      <c r="H393" s="97" t="str">
        <f>IFERROR(VLOOKUP($B393,'1.Data Part I'!$AX$14:$BJ$115,7,0),"")</f>
        <v/>
      </c>
      <c r="I393" s="97" t="str">
        <f>IFERROR(VLOOKUP($B393,'1.Data Part I'!$AX$14:$BJ$115,8,0),"")</f>
        <v/>
      </c>
      <c r="J393" s="97" t="str">
        <f>IFERROR(VLOOKUP($B393,'1.Data Part I'!$AX$14:$BJ$115,9,0),"")</f>
        <v/>
      </c>
      <c r="K393" s="100" t="str">
        <f>IFERROR(VLOOKUP($B393,'1.Data Part I'!$AX$14:$BJ$115,10,0),"")</f>
        <v/>
      </c>
      <c r="L393" s="100" t="str">
        <f>IFERROR(VLOOKUP($B393,'1.Data Part I'!$AX$14:$BJ$115,11,0),"")</f>
        <v/>
      </c>
      <c r="M393" s="97" t="str">
        <f>IFERROR(VLOOKUP($B393,'1.Data Part I'!$AX$14:$BJ$115,12,0),"")</f>
        <v/>
      </c>
      <c r="N393" s="128" t="str">
        <f>IFERROR(VLOOKUP($B393,'1.Data Part I'!$AX$14:$BJ$115,13,0),"")</f>
        <v/>
      </c>
      <c r="O393" s="95"/>
      <c r="P393" s="80"/>
      <c r="Q393" s="101" t="str">
        <f t="shared" si="9"/>
        <v/>
      </c>
    </row>
    <row r="394" spans="2:17" x14ac:dyDescent="0.25">
      <c r="B394" s="98"/>
      <c r="C394" s="97" t="str">
        <f>IFERROR(VLOOKUP($B394,'1.Data Part I'!$AX$14:$BJ$115,2,0),"")</f>
        <v/>
      </c>
      <c r="D394" s="97" t="str">
        <f>IFERROR(VLOOKUP($B394,'1.Data Part I'!$AX$14:$BJ$115,3,0),"")</f>
        <v/>
      </c>
      <c r="E394" s="97" t="str">
        <f>IFERROR(VLOOKUP($B394,'1.Data Part I'!$AX$14:$BJ$115,4,0),"")</f>
        <v/>
      </c>
      <c r="F394" s="97" t="str">
        <f>IFERROR(VLOOKUP($B394,'1.Data Part I'!$AX$14:$BJ$115,5,0),"")</f>
        <v/>
      </c>
      <c r="G394" s="97" t="str">
        <f>IFERROR(VLOOKUP($B394,'1.Data Part I'!$AX$14:$BJ$115,6,0),"")</f>
        <v/>
      </c>
      <c r="H394" s="97" t="str">
        <f>IFERROR(VLOOKUP($B394,'1.Data Part I'!$AX$14:$BJ$115,7,0),"")</f>
        <v/>
      </c>
      <c r="I394" s="97" t="str">
        <f>IFERROR(VLOOKUP($B394,'1.Data Part I'!$AX$14:$BJ$115,8,0),"")</f>
        <v/>
      </c>
      <c r="J394" s="97" t="str">
        <f>IFERROR(VLOOKUP($B394,'1.Data Part I'!$AX$14:$BJ$115,9,0),"")</f>
        <v/>
      </c>
      <c r="K394" s="100" t="str">
        <f>IFERROR(VLOOKUP($B394,'1.Data Part I'!$AX$14:$BJ$115,10,0),"")</f>
        <v/>
      </c>
      <c r="L394" s="100" t="str">
        <f>IFERROR(VLOOKUP($B394,'1.Data Part I'!$AX$14:$BJ$115,11,0),"")</f>
        <v/>
      </c>
      <c r="M394" s="97" t="str">
        <f>IFERROR(VLOOKUP($B394,'1.Data Part I'!$AX$14:$BJ$115,12,0),"")</f>
        <v/>
      </c>
      <c r="N394" s="128" t="str">
        <f>IFERROR(VLOOKUP($B394,'1.Data Part I'!$AX$14:$BJ$115,13,0),"")</f>
        <v/>
      </c>
      <c r="O394" s="95"/>
      <c r="P394" s="80"/>
      <c r="Q394" s="101" t="str">
        <f t="shared" si="9"/>
        <v/>
      </c>
    </row>
    <row r="395" spans="2:17" x14ac:dyDescent="0.25">
      <c r="B395" s="98"/>
      <c r="C395" s="97" t="str">
        <f>IFERROR(VLOOKUP($B395,'1.Data Part I'!$AX$14:$BJ$115,2,0),"")</f>
        <v/>
      </c>
      <c r="D395" s="97" t="str">
        <f>IFERROR(VLOOKUP($B395,'1.Data Part I'!$AX$14:$BJ$115,3,0),"")</f>
        <v/>
      </c>
      <c r="E395" s="97" t="str">
        <f>IFERROR(VLOOKUP($B395,'1.Data Part I'!$AX$14:$BJ$115,4,0),"")</f>
        <v/>
      </c>
      <c r="F395" s="97" t="str">
        <f>IFERROR(VLOOKUP($B395,'1.Data Part I'!$AX$14:$BJ$115,5,0),"")</f>
        <v/>
      </c>
      <c r="G395" s="97" t="str">
        <f>IFERROR(VLOOKUP($B395,'1.Data Part I'!$AX$14:$BJ$115,6,0),"")</f>
        <v/>
      </c>
      <c r="H395" s="97" t="str">
        <f>IFERROR(VLOOKUP($B395,'1.Data Part I'!$AX$14:$BJ$115,7,0),"")</f>
        <v/>
      </c>
      <c r="I395" s="97" t="str">
        <f>IFERROR(VLOOKUP($B395,'1.Data Part I'!$AX$14:$BJ$115,8,0),"")</f>
        <v/>
      </c>
      <c r="J395" s="97" t="str">
        <f>IFERROR(VLOOKUP($B395,'1.Data Part I'!$AX$14:$BJ$115,9,0),"")</f>
        <v/>
      </c>
      <c r="K395" s="100" t="str">
        <f>IFERROR(VLOOKUP($B395,'1.Data Part I'!$AX$14:$BJ$115,10,0),"")</f>
        <v/>
      </c>
      <c r="L395" s="100" t="str">
        <f>IFERROR(VLOOKUP($B395,'1.Data Part I'!$AX$14:$BJ$115,11,0),"")</f>
        <v/>
      </c>
      <c r="M395" s="97" t="str">
        <f>IFERROR(VLOOKUP($B395,'1.Data Part I'!$AX$14:$BJ$115,12,0),"")</f>
        <v/>
      </c>
      <c r="N395" s="128" t="str">
        <f>IFERROR(VLOOKUP($B395,'1.Data Part I'!$AX$14:$BJ$115,13,0),"")</f>
        <v/>
      </c>
      <c r="O395" s="95"/>
      <c r="P395" s="80"/>
      <c r="Q395" s="101" t="str">
        <f t="shared" si="9"/>
        <v/>
      </c>
    </row>
    <row r="396" spans="2:17" x14ac:dyDescent="0.25">
      <c r="B396" s="98"/>
      <c r="C396" s="97" t="str">
        <f>IFERROR(VLOOKUP($B396,'1.Data Part I'!$AX$14:$BJ$115,2,0),"")</f>
        <v/>
      </c>
      <c r="D396" s="97" t="str">
        <f>IFERROR(VLOOKUP($B396,'1.Data Part I'!$AX$14:$BJ$115,3,0),"")</f>
        <v/>
      </c>
      <c r="E396" s="97" t="str">
        <f>IFERROR(VLOOKUP($B396,'1.Data Part I'!$AX$14:$BJ$115,4,0),"")</f>
        <v/>
      </c>
      <c r="F396" s="97" t="str">
        <f>IFERROR(VLOOKUP($B396,'1.Data Part I'!$AX$14:$BJ$115,5,0),"")</f>
        <v/>
      </c>
      <c r="G396" s="97" t="str">
        <f>IFERROR(VLOOKUP($B396,'1.Data Part I'!$AX$14:$BJ$115,6,0),"")</f>
        <v/>
      </c>
      <c r="H396" s="97" t="str">
        <f>IFERROR(VLOOKUP($B396,'1.Data Part I'!$AX$14:$BJ$115,7,0),"")</f>
        <v/>
      </c>
      <c r="I396" s="97" t="str">
        <f>IFERROR(VLOOKUP($B396,'1.Data Part I'!$AX$14:$BJ$115,8,0),"")</f>
        <v/>
      </c>
      <c r="J396" s="97" t="str">
        <f>IFERROR(VLOOKUP($B396,'1.Data Part I'!$AX$14:$BJ$115,9,0),"")</f>
        <v/>
      </c>
      <c r="K396" s="100" t="str">
        <f>IFERROR(VLOOKUP($B396,'1.Data Part I'!$AX$14:$BJ$115,10,0),"")</f>
        <v/>
      </c>
      <c r="L396" s="100" t="str">
        <f>IFERROR(VLOOKUP($B396,'1.Data Part I'!$AX$14:$BJ$115,11,0),"")</f>
        <v/>
      </c>
      <c r="M396" s="97" t="str">
        <f>IFERROR(VLOOKUP($B396,'1.Data Part I'!$AX$14:$BJ$115,12,0),"")</f>
        <v/>
      </c>
      <c r="N396" s="128" t="str">
        <f>IFERROR(VLOOKUP($B396,'1.Data Part I'!$AX$14:$BJ$115,13,0),"")</f>
        <v/>
      </c>
      <c r="O396" s="95"/>
      <c r="P396" s="80"/>
      <c r="Q396" s="101" t="str">
        <f t="shared" si="9"/>
        <v/>
      </c>
    </row>
    <row r="397" spans="2:17" x14ac:dyDescent="0.25">
      <c r="B397" s="98"/>
      <c r="C397" s="97" t="str">
        <f>IFERROR(VLOOKUP($B397,'1.Data Part I'!$AX$14:$BJ$115,2,0),"")</f>
        <v/>
      </c>
      <c r="D397" s="97" t="str">
        <f>IFERROR(VLOOKUP($B397,'1.Data Part I'!$AX$14:$BJ$115,3,0),"")</f>
        <v/>
      </c>
      <c r="E397" s="97" t="str">
        <f>IFERROR(VLOOKUP($B397,'1.Data Part I'!$AX$14:$BJ$115,4,0),"")</f>
        <v/>
      </c>
      <c r="F397" s="97" t="str">
        <f>IFERROR(VLOOKUP($B397,'1.Data Part I'!$AX$14:$BJ$115,5,0),"")</f>
        <v/>
      </c>
      <c r="G397" s="97" t="str">
        <f>IFERROR(VLOOKUP($B397,'1.Data Part I'!$AX$14:$BJ$115,6,0),"")</f>
        <v/>
      </c>
      <c r="H397" s="97" t="str">
        <f>IFERROR(VLOOKUP($B397,'1.Data Part I'!$AX$14:$BJ$115,7,0),"")</f>
        <v/>
      </c>
      <c r="I397" s="97" t="str">
        <f>IFERROR(VLOOKUP($B397,'1.Data Part I'!$AX$14:$BJ$115,8,0),"")</f>
        <v/>
      </c>
      <c r="J397" s="97" t="str">
        <f>IFERROR(VLOOKUP($B397,'1.Data Part I'!$AX$14:$BJ$115,9,0),"")</f>
        <v/>
      </c>
      <c r="K397" s="100" t="str">
        <f>IFERROR(VLOOKUP($B397,'1.Data Part I'!$AX$14:$BJ$115,10,0),"")</f>
        <v/>
      </c>
      <c r="L397" s="100" t="str">
        <f>IFERROR(VLOOKUP($B397,'1.Data Part I'!$AX$14:$BJ$115,11,0),"")</f>
        <v/>
      </c>
      <c r="M397" s="97" t="str">
        <f>IFERROR(VLOOKUP($B397,'1.Data Part I'!$AX$14:$BJ$115,12,0),"")</f>
        <v/>
      </c>
      <c r="N397" s="128" t="str">
        <f>IFERROR(VLOOKUP($B397,'1.Data Part I'!$AX$14:$BJ$115,13,0),"")</f>
        <v/>
      </c>
      <c r="O397" s="95"/>
      <c r="P397" s="80"/>
      <c r="Q397" s="101" t="str">
        <f t="shared" si="9"/>
        <v/>
      </c>
    </row>
    <row r="398" spans="2:17" x14ac:dyDescent="0.25">
      <c r="B398" s="98"/>
      <c r="C398" s="97" t="str">
        <f>IFERROR(VLOOKUP($B398,'1.Data Part I'!$AX$14:$BJ$115,2,0),"")</f>
        <v/>
      </c>
      <c r="D398" s="97" t="str">
        <f>IFERROR(VLOOKUP($B398,'1.Data Part I'!$AX$14:$BJ$115,3,0),"")</f>
        <v/>
      </c>
      <c r="E398" s="97" t="str">
        <f>IFERROR(VLOOKUP($B398,'1.Data Part I'!$AX$14:$BJ$115,4,0),"")</f>
        <v/>
      </c>
      <c r="F398" s="97" t="str">
        <f>IFERROR(VLOOKUP($B398,'1.Data Part I'!$AX$14:$BJ$115,5,0),"")</f>
        <v/>
      </c>
      <c r="G398" s="97" t="str">
        <f>IFERROR(VLOOKUP($B398,'1.Data Part I'!$AX$14:$BJ$115,6,0),"")</f>
        <v/>
      </c>
      <c r="H398" s="97" t="str">
        <f>IFERROR(VLOOKUP($B398,'1.Data Part I'!$AX$14:$BJ$115,7,0),"")</f>
        <v/>
      </c>
      <c r="I398" s="97" t="str">
        <f>IFERROR(VLOOKUP($B398,'1.Data Part I'!$AX$14:$BJ$115,8,0),"")</f>
        <v/>
      </c>
      <c r="J398" s="97" t="str">
        <f>IFERROR(VLOOKUP($B398,'1.Data Part I'!$AX$14:$BJ$115,9,0),"")</f>
        <v/>
      </c>
      <c r="K398" s="100" t="str">
        <f>IFERROR(VLOOKUP($B398,'1.Data Part I'!$AX$14:$BJ$115,10,0),"")</f>
        <v/>
      </c>
      <c r="L398" s="100" t="str">
        <f>IFERROR(VLOOKUP($B398,'1.Data Part I'!$AX$14:$BJ$115,11,0),"")</f>
        <v/>
      </c>
      <c r="M398" s="97" t="str">
        <f>IFERROR(VLOOKUP($B398,'1.Data Part I'!$AX$14:$BJ$115,12,0),"")</f>
        <v/>
      </c>
      <c r="N398" s="128" t="str">
        <f>IFERROR(VLOOKUP($B398,'1.Data Part I'!$AX$14:$BJ$115,13,0),"")</f>
        <v/>
      </c>
      <c r="O398" s="95"/>
      <c r="P398" s="80"/>
      <c r="Q398" s="101" t="str">
        <f t="shared" si="9"/>
        <v/>
      </c>
    </row>
    <row r="399" spans="2:17" x14ac:dyDescent="0.25">
      <c r="B399" s="98"/>
      <c r="C399" s="97" t="str">
        <f>IFERROR(VLOOKUP($B399,'1.Data Part I'!$AX$14:$BJ$115,2,0),"")</f>
        <v/>
      </c>
      <c r="D399" s="97" t="str">
        <f>IFERROR(VLOOKUP($B399,'1.Data Part I'!$AX$14:$BJ$115,3,0),"")</f>
        <v/>
      </c>
      <c r="E399" s="97" t="str">
        <f>IFERROR(VLOOKUP($B399,'1.Data Part I'!$AX$14:$BJ$115,4,0),"")</f>
        <v/>
      </c>
      <c r="F399" s="97" t="str">
        <f>IFERROR(VLOOKUP($B399,'1.Data Part I'!$AX$14:$BJ$115,5,0),"")</f>
        <v/>
      </c>
      <c r="G399" s="97" t="str">
        <f>IFERROR(VLOOKUP($B399,'1.Data Part I'!$AX$14:$BJ$115,6,0),"")</f>
        <v/>
      </c>
      <c r="H399" s="97" t="str">
        <f>IFERROR(VLOOKUP($B399,'1.Data Part I'!$AX$14:$BJ$115,7,0),"")</f>
        <v/>
      </c>
      <c r="I399" s="97" t="str">
        <f>IFERROR(VLOOKUP($B399,'1.Data Part I'!$AX$14:$BJ$115,8,0),"")</f>
        <v/>
      </c>
      <c r="J399" s="97" t="str">
        <f>IFERROR(VLOOKUP($B399,'1.Data Part I'!$AX$14:$BJ$115,9,0),"")</f>
        <v/>
      </c>
      <c r="K399" s="100" t="str">
        <f>IFERROR(VLOOKUP($B399,'1.Data Part I'!$AX$14:$BJ$115,10,0),"")</f>
        <v/>
      </c>
      <c r="L399" s="100" t="str">
        <f>IFERROR(VLOOKUP($B399,'1.Data Part I'!$AX$14:$BJ$115,11,0),"")</f>
        <v/>
      </c>
      <c r="M399" s="97" t="str">
        <f>IFERROR(VLOOKUP($B399,'1.Data Part I'!$AX$14:$BJ$115,12,0),"")</f>
        <v/>
      </c>
      <c r="N399" s="128" t="str">
        <f>IFERROR(VLOOKUP($B399,'1.Data Part I'!$AX$14:$BJ$115,13,0),"")</f>
        <v/>
      </c>
      <c r="O399" s="95"/>
      <c r="P399" s="80"/>
      <c r="Q399" s="101" t="str">
        <f t="shared" si="9"/>
        <v/>
      </c>
    </row>
    <row r="400" spans="2:17" x14ac:dyDescent="0.25">
      <c r="B400" s="98"/>
      <c r="C400" s="97" t="str">
        <f>IFERROR(VLOOKUP($B400,'1.Data Part I'!$AX$14:$BJ$115,2,0),"")</f>
        <v/>
      </c>
      <c r="D400" s="97" t="str">
        <f>IFERROR(VLOOKUP($B400,'1.Data Part I'!$AX$14:$BJ$115,3,0),"")</f>
        <v/>
      </c>
      <c r="E400" s="97" t="str">
        <f>IFERROR(VLOOKUP($B400,'1.Data Part I'!$AX$14:$BJ$115,4,0),"")</f>
        <v/>
      </c>
      <c r="F400" s="97" t="str">
        <f>IFERROR(VLOOKUP($B400,'1.Data Part I'!$AX$14:$BJ$115,5,0),"")</f>
        <v/>
      </c>
      <c r="G400" s="97" t="str">
        <f>IFERROR(VLOOKUP($B400,'1.Data Part I'!$AX$14:$BJ$115,6,0),"")</f>
        <v/>
      </c>
      <c r="H400" s="97" t="str">
        <f>IFERROR(VLOOKUP($B400,'1.Data Part I'!$AX$14:$BJ$115,7,0),"")</f>
        <v/>
      </c>
      <c r="I400" s="97" t="str">
        <f>IFERROR(VLOOKUP($B400,'1.Data Part I'!$AX$14:$BJ$115,8,0),"")</f>
        <v/>
      </c>
      <c r="J400" s="97" t="str">
        <f>IFERROR(VLOOKUP($B400,'1.Data Part I'!$AX$14:$BJ$115,9,0),"")</f>
        <v/>
      </c>
      <c r="K400" s="100" t="str">
        <f>IFERROR(VLOOKUP($B400,'1.Data Part I'!$AX$14:$BJ$115,10,0),"")</f>
        <v/>
      </c>
      <c r="L400" s="100" t="str">
        <f>IFERROR(VLOOKUP($B400,'1.Data Part I'!$AX$14:$BJ$115,11,0),"")</f>
        <v/>
      </c>
      <c r="M400" s="97" t="str">
        <f>IFERROR(VLOOKUP($B400,'1.Data Part I'!$AX$14:$BJ$115,12,0),"")</f>
        <v/>
      </c>
      <c r="N400" s="128" t="str">
        <f>IFERROR(VLOOKUP($B400,'1.Data Part I'!$AX$14:$BJ$115,13,0),"")</f>
        <v/>
      </c>
      <c r="O400" s="95"/>
      <c r="P400" s="80"/>
      <c r="Q400" s="101" t="str">
        <f t="shared" si="9"/>
        <v/>
      </c>
    </row>
    <row r="401" spans="2:17" x14ac:dyDescent="0.25">
      <c r="B401" s="98"/>
      <c r="C401" s="97" t="str">
        <f>IFERROR(VLOOKUP($B401,'1.Data Part I'!$AX$14:$BJ$115,2,0),"")</f>
        <v/>
      </c>
      <c r="D401" s="97" t="str">
        <f>IFERROR(VLOOKUP($B401,'1.Data Part I'!$AX$14:$BJ$115,3,0),"")</f>
        <v/>
      </c>
      <c r="E401" s="97" t="str">
        <f>IFERROR(VLOOKUP($B401,'1.Data Part I'!$AX$14:$BJ$115,4,0),"")</f>
        <v/>
      </c>
      <c r="F401" s="97" t="str">
        <f>IFERROR(VLOOKUP($B401,'1.Data Part I'!$AX$14:$BJ$115,5,0),"")</f>
        <v/>
      </c>
      <c r="G401" s="97" t="str">
        <f>IFERROR(VLOOKUP($B401,'1.Data Part I'!$AX$14:$BJ$115,6,0),"")</f>
        <v/>
      </c>
      <c r="H401" s="97" t="str">
        <f>IFERROR(VLOOKUP($B401,'1.Data Part I'!$AX$14:$BJ$115,7,0),"")</f>
        <v/>
      </c>
      <c r="I401" s="97" t="str">
        <f>IFERROR(VLOOKUP($B401,'1.Data Part I'!$AX$14:$BJ$115,8,0),"")</f>
        <v/>
      </c>
      <c r="J401" s="97" t="str">
        <f>IFERROR(VLOOKUP($B401,'1.Data Part I'!$AX$14:$BJ$115,9,0),"")</f>
        <v/>
      </c>
      <c r="K401" s="100" t="str">
        <f>IFERROR(VLOOKUP($B401,'1.Data Part I'!$AX$14:$BJ$115,10,0),"")</f>
        <v/>
      </c>
      <c r="L401" s="100" t="str">
        <f>IFERROR(VLOOKUP($B401,'1.Data Part I'!$AX$14:$BJ$115,11,0),"")</f>
        <v/>
      </c>
      <c r="M401" s="97" t="str">
        <f>IFERROR(VLOOKUP($B401,'1.Data Part I'!$AX$14:$BJ$115,12,0),"")</f>
        <v/>
      </c>
      <c r="N401" s="128" t="str">
        <f>IFERROR(VLOOKUP($B401,'1.Data Part I'!$AX$14:$BJ$115,13,0),"")</f>
        <v/>
      </c>
      <c r="O401" s="95"/>
      <c r="P401" s="80"/>
      <c r="Q401" s="101" t="str">
        <f t="shared" si="9"/>
        <v/>
      </c>
    </row>
    <row r="402" spans="2:17" x14ac:dyDescent="0.25">
      <c r="B402" s="98"/>
      <c r="C402" s="97" t="str">
        <f>IFERROR(VLOOKUP($B402,'1.Data Part I'!$AX$14:$BJ$115,2,0),"")</f>
        <v/>
      </c>
      <c r="D402" s="97" t="str">
        <f>IFERROR(VLOOKUP($B402,'1.Data Part I'!$AX$14:$BJ$115,3,0),"")</f>
        <v/>
      </c>
      <c r="E402" s="97" t="str">
        <f>IFERROR(VLOOKUP($B402,'1.Data Part I'!$AX$14:$BJ$115,4,0),"")</f>
        <v/>
      </c>
      <c r="F402" s="97" t="str">
        <f>IFERROR(VLOOKUP($B402,'1.Data Part I'!$AX$14:$BJ$115,5,0),"")</f>
        <v/>
      </c>
      <c r="G402" s="97" t="str">
        <f>IFERROR(VLOOKUP($B402,'1.Data Part I'!$AX$14:$BJ$115,6,0),"")</f>
        <v/>
      </c>
      <c r="H402" s="97" t="str">
        <f>IFERROR(VLOOKUP($B402,'1.Data Part I'!$AX$14:$BJ$115,7,0),"")</f>
        <v/>
      </c>
      <c r="I402" s="97" t="str">
        <f>IFERROR(VLOOKUP($B402,'1.Data Part I'!$AX$14:$BJ$115,8,0),"")</f>
        <v/>
      </c>
      <c r="J402" s="97" t="str">
        <f>IFERROR(VLOOKUP($B402,'1.Data Part I'!$AX$14:$BJ$115,9,0),"")</f>
        <v/>
      </c>
      <c r="K402" s="100" t="str">
        <f>IFERROR(VLOOKUP($B402,'1.Data Part I'!$AX$14:$BJ$115,10,0),"")</f>
        <v/>
      </c>
      <c r="L402" s="100" t="str">
        <f>IFERROR(VLOOKUP($B402,'1.Data Part I'!$AX$14:$BJ$115,11,0),"")</f>
        <v/>
      </c>
      <c r="M402" s="97" t="str">
        <f>IFERROR(VLOOKUP($B402,'1.Data Part I'!$AX$14:$BJ$115,12,0),"")</f>
        <v/>
      </c>
      <c r="N402" s="128" t="str">
        <f>IFERROR(VLOOKUP($B402,'1.Data Part I'!$AX$14:$BJ$115,13,0),"")</f>
        <v/>
      </c>
      <c r="O402" s="95"/>
      <c r="P402" s="80"/>
      <c r="Q402" s="101" t="str">
        <f t="shared" si="9"/>
        <v/>
      </c>
    </row>
    <row r="403" spans="2:17" x14ac:dyDescent="0.25">
      <c r="B403" s="98"/>
      <c r="C403" s="97" t="str">
        <f>IFERROR(VLOOKUP($B403,'1.Data Part I'!$AX$14:$BJ$115,2,0),"")</f>
        <v/>
      </c>
      <c r="D403" s="97" t="str">
        <f>IFERROR(VLOOKUP($B403,'1.Data Part I'!$AX$14:$BJ$115,3,0),"")</f>
        <v/>
      </c>
      <c r="E403" s="97" t="str">
        <f>IFERROR(VLOOKUP($B403,'1.Data Part I'!$AX$14:$BJ$115,4,0),"")</f>
        <v/>
      </c>
      <c r="F403" s="97" t="str">
        <f>IFERROR(VLOOKUP($B403,'1.Data Part I'!$AX$14:$BJ$115,5,0),"")</f>
        <v/>
      </c>
      <c r="G403" s="97" t="str">
        <f>IFERROR(VLOOKUP($B403,'1.Data Part I'!$AX$14:$BJ$115,6,0),"")</f>
        <v/>
      </c>
      <c r="H403" s="97" t="str">
        <f>IFERROR(VLOOKUP($B403,'1.Data Part I'!$AX$14:$BJ$115,7,0),"")</f>
        <v/>
      </c>
      <c r="I403" s="97" t="str">
        <f>IFERROR(VLOOKUP($B403,'1.Data Part I'!$AX$14:$BJ$115,8,0),"")</f>
        <v/>
      </c>
      <c r="J403" s="97" t="str">
        <f>IFERROR(VLOOKUP($B403,'1.Data Part I'!$AX$14:$BJ$115,9,0),"")</f>
        <v/>
      </c>
      <c r="K403" s="100" t="str">
        <f>IFERROR(VLOOKUP($B403,'1.Data Part I'!$AX$14:$BJ$115,10,0),"")</f>
        <v/>
      </c>
      <c r="L403" s="100" t="str">
        <f>IFERROR(VLOOKUP($B403,'1.Data Part I'!$AX$14:$BJ$115,11,0),"")</f>
        <v/>
      </c>
      <c r="M403" s="97" t="str">
        <f>IFERROR(VLOOKUP($B403,'1.Data Part I'!$AX$14:$BJ$115,12,0),"")</f>
        <v/>
      </c>
      <c r="N403" s="128" t="str">
        <f>IFERROR(VLOOKUP($B403,'1.Data Part I'!$AX$14:$BJ$115,13,0),"")</f>
        <v/>
      </c>
      <c r="O403" s="95"/>
      <c r="P403" s="80"/>
      <c r="Q403" s="101" t="str">
        <f t="shared" si="9"/>
        <v/>
      </c>
    </row>
    <row r="404" spans="2:17" x14ac:dyDescent="0.25">
      <c r="B404" s="98"/>
      <c r="C404" s="97" t="str">
        <f>IFERROR(VLOOKUP($B404,'1.Data Part I'!$AX$14:$BJ$115,2,0),"")</f>
        <v/>
      </c>
      <c r="D404" s="97" t="str">
        <f>IFERROR(VLOOKUP($B404,'1.Data Part I'!$AX$14:$BJ$115,3,0),"")</f>
        <v/>
      </c>
      <c r="E404" s="97" t="str">
        <f>IFERROR(VLOOKUP($B404,'1.Data Part I'!$AX$14:$BJ$115,4,0),"")</f>
        <v/>
      </c>
      <c r="F404" s="97" t="str">
        <f>IFERROR(VLOOKUP($B404,'1.Data Part I'!$AX$14:$BJ$115,5,0),"")</f>
        <v/>
      </c>
      <c r="G404" s="97" t="str">
        <f>IFERROR(VLOOKUP($B404,'1.Data Part I'!$AX$14:$BJ$115,6,0),"")</f>
        <v/>
      </c>
      <c r="H404" s="97" t="str">
        <f>IFERROR(VLOOKUP($B404,'1.Data Part I'!$AX$14:$BJ$115,7,0),"")</f>
        <v/>
      </c>
      <c r="I404" s="97" t="str">
        <f>IFERROR(VLOOKUP($B404,'1.Data Part I'!$AX$14:$BJ$115,8,0),"")</f>
        <v/>
      </c>
      <c r="J404" s="97" t="str">
        <f>IFERROR(VLOOKUP($B404,'1.Data Part I'!$AX$14:$BJ$115,9,0),"")</f>
        <v/>
      </c>
      <c r="K404" s="100" t="str">
        <f>IFERROR(VLOOKUP($B404,'1.Data Part I'!$AX$14:$BJ$115,10,0),"")</f>
        <v/>
      </c>
      <c r="L404" s="100" t="str">
        <f>IFERROR(VLOOKUP($B404,'1.Data Part I'!$AX$14:$BJ$115,11,0),"")</f>
        <v/>
      </c>
      <c r="M404" s="97" t="str">
        <f>IFERROR(VLOOKUP($B404,'1.Data Part I'!$AX$14:$BJ$115,12,0),"")</f>
        <v/>
      </c>
      <c r="N404" s="128" t="str">
        <f>IFERROR(VLOOKUP($B404,'1.Data Part I'!$AX$14:$BJ$115,13,0),"")</f>
        <v/>
      </c>
      <c r="O404" s="95"/>
      <c r="P404" s="80"/>
      <c r="Q404" s="101" t="str">
        <f t="shared" ref="Q404:Q437" si="10">IFERROR(N404*P404,"")</f>
        <v/>
      </c>
    </row>
    <row r="405" spans="2:17" x14ac:dyDescent="0.25">
      <c r="B405" s="98"/>
      <c r="C405" s="97" t="str">
        <f>IFERROR(VLOOKUP($B405,'1.Data Part I'!$AX$14:$BJ$115,2,0),"")</f>
        <v/>
      </c>
      <c r="D405" s="97" t="str">
        <f>IFERROR(VLOOKUP($B405,'1.Data Part I'!$AX$14:$BJ$115,3,0),"")</f>
        <v/>
      </c>
      <c r="E405" s="97" t="str">
        <f>IFERROR(VLOOKUP($B405,'1.Data Part I'!$AX$14:$BJ$115,4,0),"")</f>
        <v/>
      </c>
      <c r="F405" s="97" t="str">
        <f>IFERROR(VLOOKUP($B405,'1.Data Part I'!$AX$14:$BJ$115,5,0),"")</f>
        <v/>
      </c>
      <c r="G405" s="97" t="str">
        <f>IFERROR(VLOOKUP($B405,'1.Data Part I'!$AX$14:$BJ$115,6,0),"")</f>
        <v/>
      </c>
      <c r="H405" s="97" t="str">
        <f>IFERROR(VLOOKUP($B405,'1.Data Part I'!$AX$14:$BJ$115,7,0),"")</f>
        <v/>
      </c>
      <c r="I405" s="97" t="str">
        <f>IFERROR(VLOOKUP($B405,'1.Data Part I'!$AX$14:$BJ$115,8,0),"")</f>
        <v/>
      </c>
      <c r="J405" s="97" t="str">
        <f>IFERROR(VLOOKUP($B405,'1.Data Part I'!$AX$14:$BJ$115,9,0),"")</f>
        <v/>
      </c>
      <c r="K405" s="100" t="str">
        <f>IFERROR(VLOOKUP($B405,'1.Data Part I'!$AX$14:$BJ$115,10,0),"")</f>
        <v/>
      </c>
      <c r="L405" s="100" t="str">
        <f>IFERROR(VLOOKUP($B405,'1.Data Part I'!$AX$14:$BJ$115,11,0),"")</f>
        <v/>
      </c>
      <c r="M405" s="97" t="str">
        <f>IFERROR(VLOOKUP($B405,'1.Data Part I'!$AX$14:$BJ$115,12,0),"")</f>
        <v/>
      </c>
      <c r="N405" s="128" t="str">
        <f>IFERROR(VLOOKUP($B405,'1.Data Part I'!$AX$14:$BJ$115,13,0),"")</f>
        <v/>
      </c>
      <c r="O405" s="95"/>
      <c r="P405" s="80"/>
      <c r="Q405" s="101" t="str">
        <f t="shared" si="10"/>
        <v/>
      </c>
    </row>
    <row r="406" spans="2:17" x14ac:dyDescent="0.25">
      <c r="B406" s="98"/>
      <c r="C406" s="97" t="str">
        <f>IFERROR(VLOOKUP($B406,'1.Data Part I'!$AX$14:$BJ$115,2,0),"")</f>
        <v/>
      </c>
      <c r="D406" s="97" t="str">
        <f>IFERROR(VLOOKUP($B406,'1.Data Part I'!$AX$14:$BJ$115,3,0),"")</f>
        <v/>
      </c>
      <c r="E406" s="97" t="str">
        <f>IFERROR(VLOOKUP($B406,'1.Data Part I'!$AX$14:$BJ$115,4,0),"")</f>
        <v/>
      </c>
      <c r="F406" s="97" t="str">
        <f>IFERROR(VLOOKUP($B406,'1.Data Part I'!$AX$14:$BJ$115,5,0),"")</f>
        <v/>
      </c>
      <c r="G406" s="97" t="str">
        <f>IFERROR(VLOOKUP($B406,'1.Data Part I'!$AX$14:$BJ$115,6,0),"")</f>
        <v/>
      </c>
      <c r="H406" s="97" t="str">
        <f>IFERROR(VLOOKUP($B406,'1.Data Part I'!$AX$14:$BJ$115,7,0),"")</f>
        <v/>
      </c>
      <c r="I406" s="97" t="str">
        <f>IFERROR(VLOOKUP($B406,'1.Data Part I'!$AX$14:$BJ$115,8,0),"")</f>
        <v/>
      </c>
      <c r="J406" s="97" t="str">
        <f>IFERROR(VLOOKUP($B406,'1.Data Part I'!$AX$14:$BJ$115,9,0),"")</f>
        <v/>
      </c>
      <c r="K406" s="100" t="str">
        <f>IFERROR(VLOOKUP($B406,'1.Data Part I'!$AX$14:$BJ$115,10,0),"")</f>
        <v/>
      </c>
      <c r="L406" s="100" t="str">
        <f>IFERROR(VLOOKUP($B406,'1.Data Part I'!$AX$14:$BJ$115,11,0),"")</f>
        <v/>
      </c>
      <c r="M406" s="97" t="str">
        <f>IFERROR(VLOOKUP($B406,'1.Data Part I'!$AX$14:$BJ$115,12,0),"")</f>
        <v/>
      </c>
      <c r="N406" s="128" t="str">
        <f>IFERROR(VLOOKUP($B406,'1.Data Part I'!$AX$14:$BJ$115,13,0),"")</f>
        <v/>
      </c>
      <c r="O406" s="95"/>
      <c r="P406" s="80"/>
      <c r="Q406" s="101" t="str">
        <f t="shared" si="10"/>
        <v/>
      </c>
    </row>
    <row r="407" spans="2:17" x14ac:dyDescent="0.25">
      <c r="B407" s="98"/>
      <c r="C407" s="97" t="str">
        <f>IFERROR(VLOOKUP($B407,'1.Data Part I'!$AX$14:$BJ$115,2,0),"")</f>
        <v/>
      </c>
      <c r="D407" s="97" t="str">
        <f>IFERROR(VLOOKUP($B407,'1.Data Part I'!$AX$14:$BJ$115,3,0),"")</f>
        <v/>
      </c>
      <c r="E407" s="97" t="str">
        <f>IFERROR(VLOOKUP($B407,'1.Data Part I'!$AX$14:$BJ$115,4,0),"")</f>
        <v/>
      </c>
      <c r="F407" s="97" t="str">
        <f>IFERROR(VLOOKUP($B407,'1.Data Part I'!$AX$14:$BJ$115,5,0),"")</f>
        <v/>
      </c>
      <c r="G407" s="97" t="str">
        <f>IFERROR(VLOOKUP($B407,'1.Data Part I'!$AX$14:$BJ$115,6,0),"")</f>
        <v/>
      </c>
      <c r="H407" s="97" t="str">
        <f>IFERROR(VLOOKUP($B407,'1.Data Part I'!$AX$14:$BJ$115,7,0),"")</f>
        <v/>
      </c>
      <c r="I407" s="97" t="str">
        <f>IFERROR(VLOOKUP($B407,'1.Data Part I'!$AX$14:$BJ$115,8,0),"")</f>
        <v/>
      </c>
      <c r="J407" s="97" t="str">
        <f>IFERROR(VLOOKUP($B407,'1.Data Part I'!$AX$14:$BJ$115,9,0),"")</f>
        <v/>
      </c>
      <c r="K407" s="100" t="str">
        <f>IFERROR(VLOOKUP($B407,'1.Data Part I'!$AX$14:$BJ$115,10,0),"")</f>
        <v/>
      </c>
      <c r="L407" s="100" t="str">
        <f>IFERROR(VLOOKUP($B407,'1.Data Part I'!$AX$14:$BJ$115,11,0),"")</f>
        <v/>
      </c>
      <c r="M407" s="97" t="str">
        <f>IFERROR(VLOOKUP($B407,'1.Data Part I'!$AX$14:$BJ$115,12,0),"")</f>
        <v/>
      </c>
      <c r="N407" s="128" t="str">
        <f>IFERROR(VLOOKUP($B407,'1.Data Part I'!$AX$14:$BJ$115,13,0),"")</f>
        <v/>
      </c>
      <c r="O407" s="95"/>
      <c r="P407" s="80"/>
      <c r="Q407" s="101" t="str">
        <f t="shared" si="10"/>
        <v/>
      </c>
    </row>
    <row r="408" spans="2:17" x14ac:dyDescent="0.25">
      <c r="B408" s="98"/>
      <c r="C408" s="97" t="str">
        <f>IFERROR(VLOOKUP($B408,'1.Data Part I'!$AX$14:$BJ$115,2,0),"")</f>
        <v/>
      </c>
      <c r="D408" s="97" t="str">
        <f>IFERROR(VLOOKUP($B408,'1.Data Part I'!$AX$14:$BJ$115,3,0),"")</f>
        <v/>
      </c>
      <c r="E408" s="97" t="str">
        <f>IFERROR(VLOOKUP($B408,'1.Data Part I'!$AX$14:$BJ$115,4,0),"")</f>
        <v/>
      </c>
      <c r="F408" s="97" t="str">
        <f>IFERROR(VLOOKUP($B408,'1.Data Part I'!$AX$14:$BJ$115,5,0),"")</f>
        <v/>
      </c>
      <c r="G408" s="97" t="str">
        <f>IFERROR(VLOOKUP($B408,'1.Data Part I'!$AX$14:$BJ$115,6,0),"")</f>
        <v/>
      </c>
      <c r="H408" s="97" t="str">
        <f>IFERROR(VLOOKUP($B408,'1.Data Part I'!$AX$14:$BJ$115,7,0),"")</f>
        <v/>
      </c>
      <c r="I408" s="97" t="str">
        <f>IFERROR(VLOOKUP($B408,'1.Data Part I'!$AX$14:$BJ$115,8,0),"")</f>
        <v/>
      </c>
      <c r="J408" s="97" t="str">
        <f>IFERROR(VLOOKUP($B408,'1.Data Part I'!$AX$14:$BJ$115,9,0),"")</f>
        <v/>
      </c>
      <c r="K408" s="100" t="str">
        <f>IFERROR(VLOOKUP($B408,'1.Data Part I'!$AX$14:$BJ$115,10,0),"")</f>
        <v/>
      </c>
      <c r="L408" s="100" t="str">
        <f>IFERROR(VLOOKUP($B408,'1.Data Part I'!$AX$14:$BJ$115,11,0),"")</f>
        <v/>
      </c>
      <c r="M408" s="97" t="str">
        <f>IFERROR(VLOOKUP($B408,'1.Data Part I'!$AX$14:$BJ$115,12,0),"")</f>
        <v/>
      </c>
      <c r="N408" s="128" t="str">
        <f>IFERROR(VLOOKUP($B408,'1.Data Part I'!$AX$14:$BJ$115,13,0),"")</f>
        <v/>
      </c>
      <c r="O408" s="95"/>
      <c r="P408" s="80"/>
      <c r="Q408" s="101" t="str">
        <f t="shared" si="10"/>
        <v/>
      </c>
    </row>
    <row r="409" spans="2:17" x14ac:dyDescent="0.25">
      <c r="B409" s="98"/>
      <c r="C409" s="97" t="str">
        <f>IFERROR(VLOOKUP($B409,'1.Data Part I'!$AX$14:$BJ$115,2,0),"")</f>
        <v/>
      </c>
      <c r="D409" s="97" t="str">
        <f>IFERROR(VLOOKUP($B409,'1.Data Part I'!$AX$14:$BJ$115,3,0),"")</f>
        <v/>
      </c>
      <c r="E409" s="97" t="str">
        <f>IFERROR(VLOOKUP($B409,'1.Data Part I'!$AX$14:$BJ$115,4,0),"")</f>
        <v/>
      </c>
      <c r="F409" s="97" t="str">
        <f>IFERROR(VLOOKUP($B409,'1.Data Part I'!$AX$14:$BJ$115,5,0),"")</f>
        <v/>
      </c>
      <c r="G409" s="97" t="str">
        <f>IFERROR(VLOOKUP($B409,'1.Data Part I'!$AX$14:$BJ$115,6,0),"")</f>
        <v/>
      </c>
      <c r="H409" s="97" t="str">
        <f>IFERROR(VLOOKUP($B409,'1.Data Part I'!$AX$14:$BJ$115,7,0),"")</f>
        <v/>
      </c>
      <c r="I409" s="97" t="str">
        <f>IFERROR(VLOOKUP($B409,'1.Data Part I'!$AX$14:$BJ$115,8,0),"")</f>
        <v/>
      </c>
      <c r="J409" s="97" t="str">
        <f>IFERROR(VLOOKUP($B409,'1.Data Part I'!$AX$14:$BJ$115,9,0),"")</f>
        <v/>
      </c>
      <c r="K409" s="100" t="str">
        <f>IFERROR(VLOOKUP($B409,'1.Data Part I'!$AX$14:$BJ$115,10,0),"")</f>
        <v/>
      </c>
      <c r="L409" s="100" t="str">
        <f>IFERROR(VLOOKUP($B409,'1.Data Part I'!$AX$14:$BJ$115,11,0),"")</f>
        <v/>
      </c>
      <c r="M409" s="97" t="str">
        <f>IFERROR(VLOOKUP($B409,'1.Data Part I'!$AX$14:$BJ$115,12,0),"")</f>
        <v/>
      </c>
      <c r="N409" s="128" t="str">
        <f>IFERROR(VLOOKUP($B409,'1.Data Part I'!$AX$14:$BJ$115,13,0),"")</f>
        <v/>
      </c>
      <c r="O409" s="95"/>
      <c r="P409" s="80"/>
      <c r="Q409" s="101" t="str">
        <f t="shared" si="10"/>
        <v/>
      </c>
    </row>
    <row r="410" spans="2:17" x14ac:dyDescent="0.25">
      <c r="B410" s="98"/>
      <c r="C410" s="97" t="str">
        <f>IFERROR(VLOOKUP($B410,'1.Data Part I'!$AX$14:$BJ$115,2,0),"")</f>
        <v/>
      </c>
      <c r="D410" s="97" t="str">
        <f>IFERROR(VLOOKUP($B410,'1.Data Part I'!$AX$14:$BJ$115,3,0),"")</f>
        <v/>
      </c>
      <c r="E410" s="97" t="str">
        <f>IFERROR(VLOOKUP($B410,'1.Data Part I'!$AX$14:$BJ$115,4,0),"")</f>
        <v/>
      </c>
      <c r="F410" s="97" t="str">
        <f>IFERROR(VLOOKUP($B410,'1.Data Part I'!$AX$14:$BJ$115,5,0),"")</f>
        <v/>
      </c>
      <c r="G410" s="97" t="str">
        <f>IFERROR(VLOOKUP($B410,'1.Data Part I'!$AX$14:$BJ$115,6,0),"")</f>
        <v/>
      </c>
      <c r="H410" s="97" t="str">
        <f>IFERROR(VLOOKUP($B410,'1.Data Part I'!$AX$14:$BJ$115,7,0),"")</f>
        <v/>
      </c>
      <c r="I410" s="97" t="str">
        <f>IFERROR(VLOOKUP($B410,'1.Data Part I'!$AX$14:$BJ$115,8,0),"")</f>
        <v/>
      </c>
      <c r="J410" s="97" t="str">
        <f>IFERROR(VLOOKUP($B410,'1.Data Part I'!$AX$14:$BJ$115,9,0),"")</f>
        <v/>
      </c>
      <c r="K410" s="100" t="str">
        <f>IFERROR(VLOOKUP($B410,'1.Data Part I'!$AX$14:$BJ$115,10,0),"")</f>
        <v/>
      </c>
      <c r="L410" s="100" t="str">
        <f>IFERROR(VLOOKUP($B410,'1.Data Part I'!$AX$14:$BJ$115,11,0),"")</f>
        <v/>
      </c>
      <c r="M410" s="97" t="str">
        <f>IFERROR(VLOOKUP($B410,'1.Data Part I'!$AX$14:$BJ$115,12,0),"")</f>
        <v/>
      </c>
      <c r="N410" s="128" t="str">
        <f>IFERROR(VLOOKUP($B410,'1.Data Part I'!$AX$14:$BJ$115,13,0),"")</f>
        <v/>
      </c>
      <c r="O410" s="95"/>
      <c r="P410" s="80"/>
      <c r="Q410" s="101" t="str">
        <f t="shared" si="10"/>
        <v/>
      </c>
    </row>
    <row r="411" spans="2:17" x14ac:dyDescent="0.25">
      <c r="B411" s="98"/>
      <c r="C411" s="97" t="str">
        <f>IFERROR(VLOOKUP($B411,'1.Data Part I'!$AX$14:$BJ$115,2,0),"")</f>
        <v/>
      </c>
      <c r="D411" s="97" t="str">
        <f>IFERROR(VLOOKUP($B411,'1.Data Part I'!$AX$14:$BJ$115,3,0),"")</f>
        <v/>
      </c>
      <c r="E411" s="97" t="str">
        <f>IFERROR(VLOOKUP($B411,'1.Data Part I'!$AX$14:$BJ$115,4,0),"")</f>
        <v/>
      </c>
      <c r="F411" s="97" t="str">
        <f>IFERROR(VLOOKUP($B411,'1.Data Part I'!$AX$14:$BJ$115,5,0),"")</f>
        <v/>
      </c>
      <c r="G411" s="97" t="str">
        <f>IFERROR(VLOOKUP($B411,'1.Data Part I'!$AX$14:$BJ$115,6,0),"")</f>
        <v/>
      </c>
      <c r="H411" s="97" t="str">
        <f>IFERROR(VLOOKUP($B411,'1.Data Part I'!$AX$14:$BJ$115,7,0),"")</f>
        <v/>
      </c>
      <c r="I411" s="97" t="str">
        <f>IFERROR(VLOOKUP($B411,'1.Data Part I'!$AX$14:$BJ$115,8,0),"")</f>
        <v/>
      </c>
      <c r="J411" s="97" t="str">
        <f>IFERROR(VLOOKUP($B411,'1.Data Part I'!$AX$14:$BJ$115,9,0),"")</f>
        <v/>
      </c>
      <c r="K411" s="100" t="str">
        <f>IFERROR(VLOOKUP($B411,'1.Data Part I'!$AX$14:$BJ$115,10,0),"")</f>
        <v/>
      </c>
      <c r="L411" s="100" t="str">
        <f>IFERROR(VLOOKUP($B411,'1.Data Part I'!$AX$14:$BJ$115,11,0),"")</f>
        <v/>
      </c>
      <c r="M411" s="97" t="str">
        <f>IFERROR(VLOOKUP($B411,'1.Data Part I'!$AX$14:$BJ$115,12,0),"")</f>
        <v/>
      </c>
      <c r="N411" s="128" t="str">
        <f>IFERROR(VLOOKUP($B411,'1.Data Part I'!$AX$14:$BJ$115,13,0),"")</f>
        <v/>
      </c>
      <c r="O411" s="95"/>
      <c r="P411" s="80"/>
      <c r="Q411" s="101" t="str">
        <f t="shared" si="10"/>
        <v/>
      </c>
    </row>
    <row r="412" spans="2:17" x14ac:dyDescent="0.25">
      <c r="B412" s="98"/>
      <c r="C412" s="97" t="str">
        <f>IFERROR(VLOOKUP($B412,'1.Data Part I'!$AX$14:$BJ$115,2,0),"")</f>
        <v/>
      </c>
      <c r="D412" s="97" t="str">
        <f>IFERROR(VLOOKUP($B412,'1.Data Part I'!$AX$14:$BJ$115,3,0),"")</f>
        <v/>
      </c>
      <c r="E412" s="97" t="str">
        <f>IFERROR(VLOOKUP($B412,'1.Data Part I'!$AX$14:$BJ$115,4,0),"")</f>
        <v/>
      </c>
      <c r="F412" s="97" t="str">
        <f>IFERROR(VLOOKUP($B412,'1.Data Part I'!$AX$14:$BJ$115,5,0),"")</f>
        <v/>
      </c>
      <c r="G412" s="97" t="str">
        <f>IFERROR(VLOOKUP($B412,'1.Data Part I'!$AX$14:$BJ$115,6,0),"")</f>
        <v/>
      </c>
      <c r="H412" s="97" t="str">
        <f>IFERROR(VLOOKUP($B412,'1.Data Part I'!$AX$14:$BJ$115,7,0),"")</f>
        <v/>
      </c>
      <c r="I412" s="97" t="str">
        <f>IFERROR(VLOOKUP($B412,'1.Data Part I'!$AX$14:$BJ$115,8,0),"")</f>
        <v/>
      </c>
      <c r="J412" s="97" t="str">
        <f>IFERROR(VLOOKUP($B412,'1.Data Part I'!$AX$14:$BJ$115,9,0),"")</f>
        <v/>
      </c>
      <c r="K412" s="100" t="str">
        <f>IFERROR(VLOOKUP($B412,'1.Data Part I'!$AX$14:$BJ$115,10,0),"")</f>
        <v/>
      </c>
      <c r="L412" s="100" t="str">
        <f>IFERROR(VLOOKUP($B412,'1.Data Part I'!$AX$14:$BJ$115,11,0),"")</f>
        <v/>
      </c>
      <c r="M412" s="97" t="str">
        <f>IFERROR(VLOOKUP($B412,'1.Data Part I'!$AX$14:$BJ$115,12,0),"")</f>
        <v/>
      </c>
      <c r="N412" s="128" t="str">
        <f>IFERROR(VLOOKUP($B412,'1.Data Part I'!$AX$14:$BJ$115,13,0),"")</f>
        <v/>
      </c>
      <c r="O412" s="95"/>
      <c r="P412" s="80"/>
      <c r="Q412" s="101" t="str">
        <f t="shared" si="10"/>
        <v/>
      </c>
    </row>
    <row r="413" spans="2:17" x14ac:dyDescent="0.25">
      <c r="B413" s="98"/>
      <c r="C413" s="97" t="str">
        <f>IFERROR(VLOOKUP($B413,'1.Data Part I'!$AX$14:$BJ$115,2,0),"")</f>
        <v/>
      </c>
      <c r="D413" s="97" t="str">
        <f>IFERROR(VLOOKUP($B413,'1.Data Part I'!$AX$14:$BJ$115,3,0),"")</f>
        <v/>
      </c>
      <c r="E413" s="97" t="str">
        <f>IFERROR(VLOOKUP($B413,'1.Data Part I'!$AX$14:$BJ$115,4,0),"")</f>
        <v/>
      </c>
      <c r="F413" s="97" t="str">
        <f>IFERROR(VLOOKUP($B413,'1.Data Part I'!$AX$14:$BJ$115,5,0),"")</f>
        <v/>
      </c>
      <c r="G413" s="97" t="str">
        <f>IFERROR(VLOOKUP($B413,'1.Data Part I'!$AX$14:$BJ$115,6,0),"")</f>
        <v/>
      </c>
      <c r="H413" s="97" t="str">
        <f>IFERROR(VLOOKUP($B413,'1.Data Part I'!$AX$14:$BJ$115,7,0),"")</f>
        <v/>
      </c>
      <c r="I413" s="97" t="str">
        <f>IFERROR(VLOOKUP($B413,'1.Data Part I'!$AX$14:$BJ$115,8,0),"")</f>
        <v/>
      </c>
      <c r="J413" s="97" t="str">
        <f>IFERROR(VLOOKUP($B413,'1.Data Part I'!$AX$14:$BJ$115,9,0),"")</f>
        <v/>
      </c>
      <c r="K413" s="100" t="str">
        <f>IFERROR(VLOOKUP($B413,'1.Data Part I'!$AX$14:$BJ$115,10,0),"")</f>
        <v/>
      </c>
      <c r="L413" s="100" t="str">
        <f>IFERROR(VLOOKUP($B413,'1.Data Part I'!$AX$14:$BJ$115,11,0),"")</f>
        <v/>
      </c>
      <c r="M413" s="97" t="str">
        <f>IFERROR(VLOOKUP($B413,'1.Data Part I'!$AX$14:$BJ$115,12,0),"")</f>
        <v/>
      </c>
      <c r="N413" s="128" t="str">
        <f>IFERROR(VLOOKUP($B413,'1.Data Part I'!$AX$14:$BJ$115,13,0),"")</f>
        <v/>
      </c>
      <c r="O413" s="95"/>
      <c r="P413" s="80"/>
      <c r="Q413" s="101" t="str">
        <f t="shared" si="10"/>
        <v/>
      </c>
    </row>
    <row r="414" spans="2:17" x14ac:dyDescent="0.25">
      <c r="B414" s="98"/>
      <c r="C414" s="97" t="str">
        <f>IFERROR(VLOOKUP($B414,'1.Data Part I'!$AX$14:$BJ$115,2,0),"")</f>
        <v/>
      </c>
      <c r="D414" s="97" t="str">
        <f>IFERROR(VLOOKUP($B414,'1.Data Part I'!$AX$14:$BJ$115,3,0),"")</f>
        <v/>
      </c>
      <c r="E414" s="97" t="str">
        <f>IFERROR(VLOOKUP($B414,'1.Data Part I'!$AX$14:$BJ$115,4,0),"")</f>
        <v/>
      </c>
      <c r="F414" s="97" t="str">
        <f>IFERROR(VLOOKUP($B414,'1.Data Part I'!$AX$14:$BJ$115,5,0),"")</f>
        <v/>
      </c>
      <c r="G414" s="97" t="str">
        <f>IFERROR(VLOOKUP($B414,'1.Data Part I'!$AX$14:$BJ$115,6,0),"")</f>
        <v/>
      </c>
      <c r="H414" s="97" t="str">
        <f>IFERROR(VLOOKUP($B414,'1.Data Part I'!$AX$14:$BJ$115,7,0),"")</f>
        <v/>
      </c>
      <c r="I414" s="97" t="str">
        <f>IFERROR(VLOOKUP($B414,'1.Data Part I'!$AX$14:$BJ$115,8,0),"")</f>
        <v/>
      </c>
      <c r="J414" s="97" t="str">
        <f>IFERROR(VLOOKUP($B414,'1.Data Part I'!$AX$14:$BJ$115,9,0),"")</f>
        <v/>
      </c>
      <c r="K414" s="100" t="str">
        <f>IFERROR(VLOOKUP($B414,'1.Data Part I'!$AX$14:$BJ$115,10,0),"")</f>
        <v/>
      </c>
      <c r="L414" s="100" t="str">
        <f>IFERROR(VLOOKUP($B414,'1.Data Part I'!$AX$14:$BJ$115,11,0),"")</f>
        <v/>
      </c>
      <c r="M414" s="97" t="str">
        <f>IFERROR(VLOOKUP($B414,'1.Data Part I'!$AX$14:$BJ$115,12,0),"")</f>
        <v/>
      </c>
      <c r="N414" s="128" t="str">
        <f>IFERROR(VLOOKUP($B414,'1.Data Part I'!$AX$14:$BJ$115,13,0),"")</f>
        <v/>
      </c>
      <c r="O414" s="95"/>
      <c r="P414" s="80"/>
      <c r="Q414" s="101" t="str">
        <f t="shared" si="10"/>
        <v/>
      </c>
    </row>
    <row r="415" spans="2:17" x14ac:dyDescent="0.25">
      <c r="B415" s="98"/>
      <c r="C415" s="97" t="str">
        <f>IFERROR(VLOOKUP($B415,'1.Data Part I'!$AX$14:$BJ$115,2,0),"")</f>
        <v/>
      </c>
      <c r="D415" s="97" t="str">
        <f>IFERROR(VLOOKUP($B415,'1.Data Part I'!$AX$14:$BJ$115,3,0),"")</f>
        <v/>
      </c>
      <c r="E415" s="97" t="str">
        <f>IFERROR(VLOOKUP($B415,'1.Data Part I'!$AX$14:$BJ$115,4,0),"")</f>
        <v/>
      </c>
      <c r="F415" s="97" t="str">
        <f>IFERROR(VLOOKUP($B415,'1.Data Part I'!$AX$14:$BJ$115,5,0),"")</f>
        <v/>
      </c>
      <c r="G415" s="97" t="str">
        <f>IFERROR(VLOOKUP($B415,'1.Data Part I'!$AX$14:$BJ$115,6,0),"")</f>
        <v/>
      </c>
      <c r="H415" s="97" t="str">
        <f>IFERROR(VLOOKUP($B415,'1.Data Part I'!$AX$14:$BJ$115,7,0),"")</f>
        <v/>
      </c>
      <c r="I415" s="97" t="str">
        <f>IFERROR(VLOOKUP($B415,'1.Data Part I'!$AX$14:$BJ$115,8,0),"")</f>
        <v/>
      </c>
      <c r="J415" s="97" t="str">
        <f>IFERROR(VLOOKUP($B415,'1.Data Part I'!$AX$14:$BJ$115,9,0),"")</f>
        <v/>
      </c>
      <c r="K415" s="100" t="str">
        <f>IFERROR(VLOOKUP($B415,'1.Data Part I'!$AX$14:$BJ$115,10,0),"")</f>
        <v/>
      </c>
      <c r="L415" s="100" t="str">
        <f>IFERROR(VLOOKUP($B415,'1.Data Part I'!$AX$14:$BJ$115,11,0),"")</f>
        <v/>
      </c>
      <c r="M415" s="97" t="str">
        <f>IFERROR(VLOOKUP($B415,'1.Data Part I'!$AX$14:$BJ$115,12,0),"")</f>
        <v/>
      </c>
      <c r="N415" s="128" t="str">
        <f>IFERROR(VLOOKUP($B415,'1.Data Part I'!$AX$14:$BJ$115,13,0),"")</f>
        <v/>
      </c>
      <c r="O415" s="95"/>
      <c r="P415" s="80"/>
      <c r="Q415" s="101" t="str">
        <f t="shared" si="10"/>
        <v/>
      </c>
    </row>
    <row r="416" spans="2:17" x14ac:dyDescent="0.25">
      <c r="B416" s="98"/>
      <c r="C416" s="97" t="str">
        <f>IFERROR(VLOOKUP($B416,'1.Data Part I'!$AX$14:$BJ$115,2,0),"")</f>
        <v/>
      </c>
      <c r="D416" s="97" t="str">
        <f>IFERROR(VLOOKUP($B416,'1.Data Part I'!$AX$14:$BJ$115,3,0),"")</f>
        <v/>
      </c>
      <c r="E416" s="97" t="str">
        <f>IFERROR(VLOOKUP($B416,'1.Data Part I'!$AX$14:$BJ$115,4,0),"")</f>
        <v/>
      </c>
      <c r="F416" s="97" t="str">
        <f>IFERROR(VLOOKUP($B416,'1.Data Part I'!$AX$14:$BJ$115,5,0),"")</f>
        <v/>
      </c>
      <c r="G416" s="97" t="str">
        <f>IFERROR(VLOOKUP($B416,'1.Data Part I'!$AX$14:$BJ$115,6,0),"")</f>
        <v/>
      </c>
      <c r="H416" s="97" t="str">
        <f>IFERROR(VLOOKUP($B416,'1.Data Part I'!$AX$14:$BJ$115,7,0),"")</f>
        <v/>
      </c>
      <c r="I416" s="97" t="str">
        <f>IFERROR(VLOOKUP($B416,'1.Data Part I'!$AX$14:$BJ$115,8,0),"")</f>
        <v/>
      </c>
      <c r="J416" s="97" t="str">
        <f>IFERROR(VLOOKUP($B416,'1.Data Part I'!$AX$14:$BJ$115,9,0),"")</f>
        <v/>
      </c>
      <c r="K416" s="100" t="str">
        <f>IFERROR(VLOOKUP($B416,'1.Data Part I'!$AX$14:$BJ$115,10,0),"")</f>
        <v/>
      </c>
      <c r="L416" s="100" t="str">
        <f>IFERROR(VLOOKUP($B416,'1.Data Part I'!$AX$14:$BJ$115,11,0),"")</f>
        <v/>
      </c>
      <c r="M416" s="97" t="str">
        <f>IFERROR(VLOOKUP($B416,'1.Data Part I'!$AX$14:$BJ$115,12,0),"")</f>
        <v/>
      </c>
      <c r="N416" s="128" t="str">
        <f>IFERROR(VLOOKUP($B416,'1.Data Part I'!$AX$14:$BJ$115,13,0),"")</f>
        <v/>
      </c>
      <c r="O416" s="95"/>
      <c r="P416" s="80"/>
      <c r="Q416" s="101" t="str">
        <f t="shared" si="10"/>
        <v/>
      </c>
    </row>
    <row r="417" spans="2:17" x14ac:dyDescent="0.25">
      <c r="B417" s="98"/>
      <c r="C417" s="97" t="str">
        <f>IFERROR(VLOOKUP($B417,'1.Data Part I'!$AX$14:$BJ$115,2,0),"")</f>
        <v/>
      </c>
      <c r="D417" s="97" t="str">
        <f>IFERROR(VLOOKUP($B417,'1.Data Part I'!$AX$14:$BJ$115,3,0),"")</f>
        <v/>
      </c>
      <c r="E417" s="97" t="str">
        <f>IFERROR(VLOOKUP($B417,'1.Data Part I'!$AX$14:$BJ$115,4,0),"")</f>
        <v/>
      </c>
      <c r="F417" s="97" t="str">
        <f>IFERROR(VLOOKUP($B417,'1.Data Part I'!$AX$14:$BJ$115,5,0),"")</f>
        <v/>
      </c>
      <c r="G417" s="97" t="str">
        <f>IFERROR(VLOOKUP($B417,'1.Data Part I'!$AX$14:$BJ$115,6,0),"")</f>
        <v/>
      </c>
      <c r="H417" s="97" t="str">
        <f>IFERROR(VLOOKUP($B417,'1.Data Part I'!$AX$14:$BJ$115,7,0),"")</f>
        <v/>
      </c>
      <c r="I417" s="97" t="str">
        <f>IFERROR(VLOOKUP($B417,'1.Data Part I'!$AX$14:$BJ$115,8,0),"")</f>
        <v/>
      </c>
      <c r="J417" s="97" t="str">
        <f>IFERROR(VLOOKUP($B417,'1.Data Part I'!$AX$14:$BJ$115,9,0),"")</f>
        <v/>
      </c>
      <c r="K417" s="100" t="str">
        <f>IFERROR(VLOOKUP($B417,'1.Data Part I'!$AX$14:$BJ$115,10,0),"")</f>
        <v/>
      </c>
      <c r="L417" s="100" t="str">
        <f>IFERROR(VLOOKUP($B417,'1.Data Part I'!$AX$14:$BJ$115,11,0),"")</f>
        <v/>
      </c>
      <c r="M417" s="97" t="str">
        <f>IFERROR(VLOOKUP($B417,'1.Data Part I'!$AX$14:$BJ$115,12,0),"")</f>
        <v/>
      </c>
      <c r="N417" s="128" t="str">
        <f>IFERROR(VLOOKUP($B417,'1.Data Part I'!$AX$14:$BJ$115,13,0),"")</f>
        <v/>
      </c>
      <c r="O417" s="95"/>
      <c r="P417" s="80"/>
      <c r="Q417" s="101" t="str">
        <f t="shared" si="10"/>
        <v/>
      </c>
    </row>
    <row r="418" spans="2:17" x14ac:dyDescent="0.25">
      <c r="B418" s="98"/>
      <c r="C418" s="97" t="str">
        <f>IFERROR(VLOOKUP($B418,'1.Data Part I'!$AX$14:$BJ$115,2,0),"")</f>
        <v/>
      </c>
      <c r="D418" s="97" t="str">
        <f>IFERROR(VLOOKUP($B418,'1.Data Part I'!$AX$14:$BJ$115,3,0),"")</f>
        <v/>
      </c>
      <c r="E418" s="97" t="str">
        <f>IFERROR(VLOOKUP($B418,'1.Data Part I'!$AX$14:$BJ$115,4,0),"")</f>
        <v/>
      </c>
      <c r="F418" s="97" t="str">
        <f>IFERROR(VLOOKUP($B418,'1.Data Part I'!$AX$14:$BJ$115,5,0),"")</f>
        <v/>
      </c>
      <c r="G418" s="97" t="str">
        <f>IFERROR(VLOOKUP($B418,'1.Data Part I'!$AX$14:$BJ$115,6,0),"")</f>
        <v/>
      </c>
      <c r="H418" s="97" t="str">
        <f>IFERROR(VLOOKUP($B418,'1.Data Part I'!$AX$14:$BJ$115,7,0),"")</f>
        <v/>
      </c>
      <c r="I418" s="97" t="str">
        <f>IFERROR(VLOOKUP($B418,'1.Data Part I'!$AX$14:$BJ$115,8,0),"")</f>
        <v/>
      </c>
      <c r="J418" s="97" t="str">
        <f>IFERROR(VLOOKUP($B418,'1.Data Part I'!$AX$14:$BJ$115,9,0),"")</f>
        <v/>
      </c>
      <c r="K418" s="100" t="str">
        <f>IFERROR(VLOOKUP($B418,'1.Data Part I'!$AX$14:$BJ$115,10,0),"")</f>
        <v/>
      </c>
      <c r="L418" s="100" t="str">
        <f>IFERROR(VLOOKUP($B418,'1.Data Part I'!$AX$14:$BJ$115,11,0),"")</f>
        <v/>
      </c>
      <c r="M418" s="97" t="str">
        <f>IFERROR(VLOOKUP($B418,'1.Data Part I'!$AX$14:$BJ$115,12,0),"")</f>
        <v/>
      </c>
      <c r="N418" s="128" t="str">
        <f>IFERROR(VLOOKUP($B418,'1.Data Part I'!$AX$14:$BJ$115,13,0),"")</f>
        <v/>
      </c>
      <c r="O418" s="95"/>
      <c r="P418" s="80"/>
      <c r="Q418" s="101" t="str">
        <f t="shared" si="10"/>
        <v/>
      </c>
    </row>
    <row r="419" spans="2:17" x14ac:dyDescent="0.25">
      <c r="B419" s="98"/>
      <c r="C419" s="97" t="str">
        <f>IFERROR(VLOOKUP($B419,'1.Data Part I'!$AX$14:$BJ$115,2,0),"")</f>
        <v/>
      </c>
      <c r="D419" s="97" t="str">
        <f>IFERROR(VLOOKUP($B419,'1.Data Part I'!$AX$14:$BJ$115,3,0),"")</f>
        <v/>
      </c>
      <c r="E419" s="97" t="str">
        <f>IFERROR(VLOOKUP($B419,'1.Data Part I'!$AX$14:$BJ$115,4,0),"")</f>
        <v/>
      </c>
      <c r="F419" s="97" t="str">
        <f>IFERROR(VLOOKUP($B419,'1.Data Part I'!$AX$14:$BJ$115,5,0),"")</f>
        <v/>
      </c>
      <c r="G419" s="97" t="str">
        <f>IFERROR(VLOOKUP($B419,'1.Data Part I'!$AX$14:$BJ$115,6,0),"")</f>
        <v/>
      </c>
      <c r="H419" s="97" t="str">
        <f>IFERROR(VLOOKUP($B419,'1.Data Part I'!$AX$14:$BJ$115,7,0),"")</f>
        <v/>
      </c>
      <c r="I419" s="97" t="str">
        <f>IFERROR(VLOOKUP($B419,'1.Data Part I'!$AX$14:$BJ$115,8,0),"")</f>
        <v/>
      </c>
      <c r="J419" s="97" t="str">
        <f>IFERROR(VLOOKUP($B419,'1.Data Part I'!$AX$14:$BJ$115,9,0),"")</f>
        <v/>
      </c>
      <c r="K419" s="100" t="str">
        <f>IFERROR(VLOOKUP($B419,'1.Data Part I'!$AX$14:$BJ$115,10,0),"")</f>
        <v/>
      </c>
      <c r="L419" s="100" t="str">
        <f>IFERROR(VLOOKUP($B419,'1.Data Part I'!$AX$14:$BJ$115,11,0),"")</f>
        <v/>
      </c>
      <c r="M419" s="97" t="str">
        <f>IFERROR(VLOOKUP($B419,'1.Data Part I'!$AX$14:$BJ$115,12,0),"")</f>
        <v/>
      </c>
      <c r="N419" s="128" t="str">
        <f>IFERROR(VLOOKUP($B419,'1.Data Part I'!$AX$14:$BJ$115,13,0),"")</f>
        <v/>
      </c>
      <c r="O419" s="95"/>
      <c r="P419" s="80"/>
      <c r="Q419" s="101" t="str">
        <f t="shared" si="10"/>
        <v/>
      </c>
    </row>
    <row r="420" spans="2:17" x14ac:dyDescent="0.25">
      <c r="B420" s="98"/>
      <c r="C420" s="97" t="str">
        <f>IFERROR(VLOOKUP($B420,'1.Data Part I'!$AX$14:$BJ$115,2,0),"")</f>
        <v/>
      </c>
      <c r="D420" s="97" t="str">
        <f>IFERROR(VLOOKUP($B420,'1.Data Part I'!$AX$14:$BJ$115,3,0),"")</f>
        <v/>
      </c>
      <c r="E420" s="97" t="str">
        <f>IFERROR(VLOOKUP($B420,'1.Data Part I'!$AX$14:$BJ$115,4,0),"")</f>
        <v/>
      </c>
      <c r="F420" s="97" t="str">
        <f>IFERROR(VLOOKUP($B420,'1.Data Part I'!$AX$14:$BJ$115,5,0),"")</f>
        <v/>
      </c>
      <c r="G420" s="97" t="str">
        <f>IFERROR(VLOOKUP($B420,'1.Data Part I'!$AX$14:$BJ$115,6,0),"")</f>
        <v/>
      </c>
      <c r="H420" s="97" t="str">
        <f>IFERROR(VLOOKUP($B420,'1.Data Part I'!$AX$14:$BJ$115,7,0),"")</f>
        <v/>
      </c>
      <c r="I420" s="97" t="str">
        <f>IFERROR(VLOOKUP($B420,'1.Data Part I'!$AX$14:$BJ$115,8,0),"")</f>
        <v/>
      </c>
      <c r="J420" s="97" t="str">
        <f>IFERROR(VLOOKUP($B420,'1.Data Part I'!$AX$14:$BJ$115,9,0),"")</f>
        <v/>
      </c>
      <c r="K420" s="100" t="str">
        <f>IFERROR(VLOOKUP($B420,'1.Data Part I'!$AX$14:$BJ$115,10,0),"")</f>
        <v/>
      </c>
      <c r="L420" s="100" t="str">
        <f>IFERROR(VLOOKUP($B420,'1.Data Part I'!$AX$14:$BJ$115,11,0),"")</f>
        <v/>
      </c>
      <c r="M420" s="97" t="str">
        <f>IFERROR(VLOOKUP($B420,'1.Data Part I'!$AX$14:$BJ$115,12,0),"")</f>
        <v/>
      </c>
      <c r="N420" s="128" t="str">
        <f>IFERROR(VLOOKUP($B420,'1.Data Part I'!$AX$14:$BJ$115,13,0),"")</f>
        <v/>
      </c>
      <c r="O420" s="95"/>
      <c r="P420" s="80"/>
      <c r="Q420" s="101" t="str">
        <f t="shared" si="10"/>
        <v/>
      </c>
    </row>
    <row r="421" spans="2:17" x14ac:dyDescent="0.25">
      <c r="B421" s="98"/>
      <c r="C421" s="97" t="str">
        <f>IFERROR(VLOOKUP($B421,'1.Data Part I'!$AX$14:$BJ$115,2,0),"")</f>
        <v/>
      </c>
      <c r="D421" s="97" t="str">
        <f>IFERROR(VLOOKUP($B421,'1.Data Part I'!$AX$14:$BJ$115,3,0),"")</f>
        <v/>
      </c>
      <c r="E421" s="97" t="str">
        <f>IFERROR(VLOOKUP($B421,'1.Data Part I'!$AX$14:$BJ$115,4,0),"")</f>
        <v/>
      </c>
      <c r="F421" s="97" t="str">
        <f>IFERROR(VLOOKUP($B421,'1.Data Part I'!$AX$14:$BJ$115,5,0),"")</f>
        <v/>
      </c>
      <c r="G421" s="97" t="str">
        <f>IFERROR(VLOOKUP($B421,'1.Data Part I'!$AX$14:$BJ$115,6,0),"")</f>
        <v/>
      </c>
      <c r="H421" s="97" t="str">
        <f>IFERROR(VLOOKUP($B421,'1.Data Part I'!$AX$14:$BJ$115,7,0),"")</f>
        <v/>
      </c>
      <c r="I421" s="97" t="str">
        <f>IFERROR(VLOOKUP($B421,'1.Data Part I'!$AX$14:$BJ$115,8,0),"")</f>
        <v/>
      </c>
      <c r="J421" s="97" t="str">
        <f>IFERROR(VLOOKUP($B421,'1.Data Part I'!$AX$14:$BJ$115,9,0),"")</f>
        <v/>
      </c>
      <c r="K421" s="100" t="str">
        <f>IFERROR(VLOOKUP($B421,'1.Data Part I'!$AX$14:$BJ$115,10,0),"")</f>
        <v/>
      </c>
      <c r="L421" s="100" t="str">
        <f>IFERROR(VLOOKUP($B421,'1.Data Part I'!$AX$14:$BJ$115,11,0),"")</f>
        <v/>
      </c>
      <c r="M421" s="97" t="str">
        <f>IFERROR(VLOOKUP($B421,'1.Data Part I'!$AX$14:$BJ$115,12,0),"")</f>
        <v/>
      </c>
      <c r="N421" s="128" t="str">
        <f>IFERROR(VLOOKUP($B421,'1.Data Part I'!$AX$14:$BJ$115,13,0),"")</f>
        <v/>
      </c>
      <c r="O421" s="95"/>
      <c r="P421" s="80"/>
      <c r="Q421" s="101" t="str">
        <f t="shared" si="10"/>
        <v/>
      </c>
    </row>
    <row r="422" spans="2:17" x14ac:dyDescent="0.25">
      <c r="B422" s="98"/>
      <c r="C422" s="97" t="str">
        <f>IFERROR(VLOOKUP($B422,'1.Data Part I'!$AX$14:$BJ$115,2,0),"")</f>
        <v/>
      </c>
      <c r="D422" s="97" t="str">
        <f>IFERROR(VLOOKUP($B422,'1.Data Part I'!$AX$14:$BJ$115,3,0),"")</f>
        <v/>
      </c>
      <c r="E422" s="97" t="str">
        <f>IFERROR(VLOOKUP($B422,'1.Data Part I'!$AX$14:$BJ$115,4,0),"")</f>
        <v/>
      </c>
      <c r="F422" s="97" t="str">
        <f>IFERROR(VLOOKUP($B422,'1.Data Part I'!$AX$14:$BJ$115,5,0),"")</f>
        <v/>
      </c>
      <c r="G422" s="97" t="str">
        <f>IFERROR(VLOOKUP($B422,'1.Data Part I'!$AX$14:$BJ$115,6,0),"")</f>
        <v/>
      </c>
      <c r="H422" s="97" t="str">
        <f>IFERROR(VLOOKUP($B422,'1.Data Part I'!$AX$14:$BJ$115,7,0),"")</f>
        <v/>
      </c>
      <c r="I422" s="97" t="str">
        <f>IFERROR(VLOOKUP($B422,'1.Data Part I'!$AX$14:$BJ$115,8,0),"")</f>
        <v/>
      </c>
      <c r="J422" s="97" t="str">
        <f>IFERROR(VLOOKUP($B422,'1.Data Part I'!$AX$14:$BJ$115,9,0),"")</f>
        <v/>
      </c>
      <c r="K422" s="100" t="str">
        <f>IFERROR(VLOOKUP($B422,'1.Data Part I'!$AX$14:$BJ$115,10,0),"")</f>
        <v/>
      </c>
      <c r="L422" s="100" t="str">
        <f>IFERROR(VLOOKUP($B422,'1.Data Part I'!$AX$14:$BJ$115,11,0),"")</f>
        <v/>
      </c>
      <c r="M422" s="97" t="str">
        <f>IFERROR(VLOOKUP($B422,'1.Data Part I'!$AX$14:$BJ$115,12,0),"")</f>
        <v/>
      </c>
      <c r="N422" s="128" t="str">
        <f>IFERROR(VLOOKUP($B422,'1.Data Part I'!$AX$14:$BJ$115,13,0),"")</f>
        <v/>
      </c>
      <c r="O422" s="95"/>
      <c r="P422" s="80"/>
      <c r="Q422" s="101" t="str">
        <f t="shared" si="10"/>
        <v/>
      </c>
    </row>
    <row r="423" spans="2:17" x14ac:dyDescent="0.25">
      <c r="B423" s="98"/>
      <c r="C423" s="97" t="str">
        <f>IFERROR(VLOOKUP($B423,'1.Data Part I'!$AX$14:$BJ$115,2,0),"")</f>
        <v/>
      </c>
      <c r="D423" s="97" t="str">
        <f>IFERROR(VLOOKUP($B423,'1.Data Part I'!$AX$14:$BJ$115,3,0),"")</f>
        <v/>
      </c>
      <c r="E423" s="97" t="str">
        <f>IFERROR(VLOOKUP($B423,'1.Data Part I'!$AX$14:$BJ$115,4,0),"")</f>
        <v/>
      </c>
      <c r="F423" s="97" t="str">
        <f>IFERROR(VLOOKUP($B423,'1.Data Part I'!$AX$14:$BJ$115,5,0),"")</f>
        <v/>
      </c>
      <c r="G423" s="97" t="str">
        <f>IFERROR(VLOOKUP($B423,'1.Data Part I'!$AX$14:$BJ$115,6,0),"")</f>
        <v/>
      </c>
      <c r="H423" s="97" t="str">
        <f>IFERROR(VLOOKUP($B423,'1.Data Part I'!$AX$14:$BJ$115,7,0),"")</f>
        <v/>
      </c>
      <c r="I423" s="97" t="str">
        <f>IFERROR(VLOOKUP($B423,'1.Data Part I'!$AX$14:$BJ$115,8,0),"")</f>
        <v/>
      </c>
      <c r="J423" s="97" t="str">
        <f>IFERROR(VLOOKUP($B423,'1.Data Part I'!$AX$14:$BJ$115,9,0),"")</f>
        <v/>
      </c>
      <c r="K423" s="100" t="str">
        <f>IFERROR(VLOOKUP($B423,'1.Data Part I'!$AX$14:$BJ$115,10,0),"")</f>
        <v/>
      </c>
      <c r="L423" s="100" t="str">
        <f>IFERROR(VLOOKUP($B423,'1.Data Part I'!$AX$14:$BJ$115,11,0),"")</f>
        <v/>
      </c>
      <c r="M423" s="97" t="str">
        <f>IFERROR(VLOOKUP($B423,'1.Data Part I'!$AX$14:$BJ$115,12,0),"")</f>
        <v/>
      </c>
      <c r="N423" s="128" t="str">
        <f>IFERROR(VLOOKUP($B423,'1.Data Part I'!$AX$14:$BJ$115,13,0),"")</f>
        <v/>
      </c>
      <c r="O423" s="95"/>
      <c r="P423" s="80"/>
      <c r="Q423" s="101" t="str">
        <f t="shared" si="10"/>
        <v/>
      </c>
    </row>
    <row r="424" spans="2:17" x14ac:dyDescent="0.25">
      <c r="B424" s="98"/>
      <c r="C424" s="97" t="str">
        <f>IFERROR(VLOOKUP($B424,'1.Data Part I'!$AX$14:$BJ$115,2,0),"")</f>
        <v/>
      </c>
      <c r="D424" s="97" t="str">
        <f>IFERROR(VLOOKUP($B424,'1.Data Part I'!$AX$14:$BJ$115,3,0),"")</f>
        <v/>
      </c>
      <c r="E424" s="97" t="str">
        <f>IFERROR(VLOOKUP($B424,'1.Data Part I'!$AX$14:$BJ$115,4,0),"")</f>
        <v/>
      </c>
      <c r="F424" s="97" t="str">
        <f>IFERROR(VLOOKUP($B424,'1.Data Part I'!$AX$14:$BJ$115,5,0),"")</f>
        <v/>
      </c>
      <c r="G424" s="97" t="str">
        <f>IFERROR(VLOOKUP($B424,'1.Data Part I'!$AX$14:$BJ$115,6,0),"")</f>
        <v/>
      </c>
      <c r="H424" s="97" t="str">
        <f>IFERROR(VLOOKUP($B424,'1.Data Part I'!$AX$14:$BJ$115,7,0),"")</f>
        <v/>
      </c>
      <c r="I424" s="97" t="str">
        <f>IFERROR(VLOOKUP($B424,'1.Data Part I'!$AX$14:$BJ$115,8,0),"")</f>
        <v/>
      </c>
      <c r="J424" s="97" t="str">
        <f>IFERROR(VLOOKUP($B424,'1.Data Part I'!$AX$14:$BJ$115,9,0),"")</f>
        <v/>
      </c>
      <c r="K424" s="100" t="str">
        <f>IFERROR(VLOOKUP($B424,'1.Data Part I'!$AX$14:$BJ$115,10,0),"")</f>
        <v/>
      </c>
      <c r="L424" s="100" t="str">
        <f>IFERROR(VLOOKUP($B424,'1.Data Part I'!$AX$14:$BJ$115,11,0),"")</f>
        <v/>
      </c>
      <c r="M424" s="97" t="str">
        <f>IFERROR(VLOOKUP($B424,'1.Data Part I'!$AX$14:$BJ$115,12,0),"")</f>
        <v/>
      </c>
      <c r="N424" s="128" t="str">
        <f>IFERROR(VLOOKUP($B424,'1.Data Part I'!$AX$14:$BJ$115,13,0),"")</f>
        <v/>
      </c>
      <c r="O424" s="95"/>
      <c r="P424" s="80"/>
      <c r="Q424" s="101" t="str">
        <f t="shared" si="10"/>
        <v/>
      </c>
    </row>
    <row r="425" spans="2:17" x14ac:dyDescent="0.25">
      <c r="B425" s="98"/>
      <c r="C425" s="97" t="str">
        <f>IFERROR(VLOOKUP($B425,'1.Data Part I'!$AX$14:$BJ$115,2,0),"")</f>
        <v/>
      </c>
      <c r="D425" s="97" t="str">
        <f>IFERROR(VLOOKUP($B425,'1.Data Part I'!$AX$14:$BJ$115,3,0),"")</f>
        <v/>
      </c>
      <c r="E425" s="97" t="str">
        <f>IFERROR(VLOOKUP($B425,'1.Data Part I'!$AX$14:$BJ$115,4,0),"")</f>
        <v/>
      </c>
      <c r="F425" s="97" t="str">
        <f>IFERROR(VLOOKUP($B425,'1.Data Part I'!$AX$14:$BJ$115,5,0),"")</f>
        <v/>
      </c>
      <c r="G425" s="97" t="str">
        <f>IFERROR(VLOOKUP($B425,'1.Data Part I'!$AX$14:$BJ$115,6,0),"")</f>
        <v/>
      </c>
      <c r="H425" s="97" t="str">
        <f>IFERROR(VLOOKUP($B425,'1.Data Part I'!$AX$14:$BJ$115,7,0),"")</f>
        <v/>
      </c>
      <c r="I425" s="97" t="str">
        <f>IFERROR(VLOOKUP($B425,'1.Data Part I'!$AX$14:$BJ$115,8,0),"")</f>
        <v/>
      </c>
      <c r="J425" s="97" t="str">
        <f>IFERROR(VLOOKUP($B425,'1.Data Part I'!$AX$14:$BJ$115,9,0),"")</f>
        <v/>
      </c>
      <c r="K425" s="100" t="str">
        <f>IFERROR(VLOOKUP($B425,'1.Data Part I'!$AX$14:$BJ$115,10,0),"")</f>
        <v/>
      </c>
      <c r="L425" s="100" t="str">
        <f>IFERROR(VLOOKUP($B425,'1.Data Part I'!$AX$14:$BJ$115,11,0),"")</f>
        <v/>
      </c>
      <c r="M425" s="97" t="str">
        <f>IFERROR(VLOOKUP($B425,'1.Data Part I'!$AX$14:$BJ$115,12,0),"")</f>
        <v/>
      </c>
      <c r="N425" s="128" t="str">
        <f>IFERROR(VLOOKUP($B425,'1.Data Part I'!$AX$14:$BJ$115,13,0),"")</f>
        <v/>
      </c>
      <c r="O425" s="95"/>
      <c r="P425" s="80"/>
      <c r="Q425" s="101" t="str">
        <f t="shared" si="10"/>
        <v/>
      </c>
    </row>
    <row r="426" spans="2:17" x14ac:dyDescent="0.25">
      <c r="B426" s="98"/>
      <c r="C426" s="97" t="str">
        <f>IFERROR(VLOOKUP($B426,'1.Data Part I'!$AX$14:$BJ$115,2,0),"")</f>
        <v/>
      </c>
      <c r="D426" s="97" t="str">
        <f>IFERROR(VLOOKUP($B426,'1.Data Part I'!$AX$14:$BJ$115,3,0),"")</f>
        <v/>
      </c>
      <c r="E426" s="97" t="str">
        <f>IFERROR(VLOOKUP($B426,'1.Data Part I'!$AX$14:$BJ$115,4,0),"")</f>
        <v/>
      </c>
      <c r="F426" s="97" t="str">
        <f>IFERROR(VLOOKUP($B426,'1.Data Part I'!$AX$14:$BJ$115,5,0),"")</f>
        <v/>
      </c>
      <c r="G426" s="97" t="str">
        <f>IFERROR(VLOOKUP($B426,'1.Data Part I'!$AX$14:$BJ$115,6,0),"")</f>
        <v/>
      </c>
      <c r="H426" s="97" t="str">
        <f>IFERROR(VLOOKUP($B426,'1.Data Part I'!$AX$14:$BJ$115,7,0),"")</f>
        <v/>
      </c>
      <c r="I426" s="97" t="str">
        <f>IFERROR(VLOOKUP($B426,'1.Data Part I'!$AX$14:$BJ$115,8,0),"")</f>
        <v/>
      </c>
      <c r="J426" s="97" t="str">
        <f>IFERROR(VLOOKUP($B426,'1.Data Part I'!$AX$14:$BJ$115,9,0),"")</f>
        <v/>
      </c>
      <c r="K426" s="100" t="str">
        <f>IFERROR(VLOOKUP($B426,'1.Data Part I'!$AX$14:$BJ$115,10,0),"")</f>
        <v/>
      </c>
      <c r="L426" s="100" t="str">
        <f>IFERROR(VLOOKUP($B426,'1.Data Part I'!$AX$14:$BJ$115,11,0),"")</f>
        <v/>
      </c>
      <c r="M426" s="97" t="str">
        <f>IFERROR(VLOOKUP($B426,'1.Data Part I'!$AX$14:$BJ$115,12,0),"")</f>
        <v/>
      </c>
      <c r="N426" s="128" t="str">
        <f>IFERROR(VLOOKUP($B426,'1.Data Part I'!$AX$14:$BJ$115,13,0),"")</f>
        <v/>
      </c>
      <c r="O426" s="95"/>
      <c r="P426" s="80"/>
      <c r="Q426" s="101" t="str">
        <f t="shared" si="10"/>
        <v/>
      </c>
    </row>
    <row r="427" spans="2:17" x14ac:dyDescent="0.25">
      <c r="B427" s="98"/>
      <c r="C427" s="97" t="str">
        <f>IFERROR(VLOOKUP($B427,'1.Data Part I'!$AX$14:$BJ$115,2,0),"")</f>
        <v/>
      </c>
      <c r="D427" s="97" t="str">
        <f>IFERROR(VLOOKUP($B427,'1.Data Part I'!$AX$14:$BJ$115,3,0),"")</f>
        <v/>
      </c>
      <c r="E427" s="97" t="str">
        <f>IFERROR(VLOOKUP($B427,'1.Data Part I'!$AX$14:$BJ$115,4,0),"")</f>
        <v/>
      </c>
      <c r="F427" s="97" t="str">
        <f>IFERROR(VLOOKUP($B427,'1.Data Part I'!$AX$14:$BJ$115,5,0),"")</f>
        <v/>
      </c>
      <c r="G427" s="97" t="str">
        <f>IFERROR(VLOOKUP($B427,'1.Data Part I'!$AX$14:$BJ$115,6,0),"")</f>
        <v/>
      </c>
      <c r="H427" s="97" t="str">
        <f>IFERROR(VLOOKUP($B427,'1.Data Part I'!$AX$14:$BJ$115,7,0),"")</f>
        <v/>
      </c>
      <c r="I427" s="97" t="str">
        <f>IFERROR(VLOOKUP($B427,'1.Data Part I'!$AX$14:$BJ$115,8,0),"")</f>
        <v/>
      </c>
      <c r="J427" s="97" t="str">
        <f>IFERROR(VLOOKUP($B427,'1.Data Part I'!$AX$14:$BJ$115,9,0),"")</f>
        <v/>
      </c>
      <c r="K427" s="100" t="str">
        <f>IFERROR(VLOOKUP($B427,'1.Data Part I'!$AX$14:$BJ$115,10,0),"")</f>
        <v/>
      </c>
      <c r="L427" s="100" t="str">
        <f>IFERROR(VLOOKUP($B427,'1.Data Part I'!$AX$14:$BJ$115,11,0),"")</f>
        <v/>
      </c>
      <c r="M427" s="97" t="str">
        <f>IFERROR(VLOOKUP($B427,'1.Data Part I'!$AX$14:$BJ$115,12,0),"")</f>
        <v/>
      </c>
      <c r="N427" s="128" t="str">
        <f>IFERROR(VLOOKUP($B427,'1.Data Part I'!$AX$14:$BJ$115,13,0),"")</f>
        <v/>
      </c>
      <c r="O427" s="95"/>
      <c r="P427" s="80"/>
      <c r="Q427" s="101" t="str">
        <f t="shared" si="10"/>
        <v/>
      </c>
    </row>
    <row r="428" spans="2:17" x14ac:dyDescent="0.25">
      <c r="B428" s="98"/>
      <c r="C428" s="97" t="str">
        <f>IFERROR(VLOOKUP($B428,'1.Data Part I'!$AX$14:$BJ$115,2,0),"")</f>
        <v/>
      </c>
      <c r="D428" s="97" t="str">
        <f>IFERROR(VLOOKUP($B428,'1.Data Part I'!$AX$14:$BJ$115,3,0),"")</f>
        <v/>
      </c>
      <c r="E428" s="97" t="str">
        <f>IFERROR(VLOOKUP($B428,'1.Data Part I'!$AX$14:$BJ$115,4,0),"")</f>
        <v/>
      </c>
      <c r="F428" s="97" t="str">
        <f>IFERROR(VLOOKUP($B428,'1.Data Part I'!$AX$14:$BJ$115,5,0),"")</f>
        <v/>
      </c>
      <c r="G428" s="97" t="str">
        <f>IFERROR(VLOOKUP($B428,'1.Data Part I'!$AX$14:$BJ$115,6,0),"")</f>
        <v/>
      </c>
      <c r="H428" s="97" t="str">
        <f>IFERROR(VLOOKUP($B428,'1.Data Part I'!$AX$14:$BJ$115,7,0),"")</f>
        <v/>
      </c>
      <c r="I428" s="97" t="str">
        <f>IFERROR(VLOOKUP($B428,'1.Data Part I'!$AX$14:$BJ$115,8,0),"")</f>
        <v/>
      </c>
      <c r="J428" s="97" t="str">
        <f>IFERROR(VLOOKUP($B428,'1.Data Part I'!$AX$14:$BJ$115,9,0),"")</f>
        <v/>
      </c>
      <c r="K428" s="100" t="str">
        <f>IFERROR(VLOOKUP($B428,'1.Data Part I'!$AX$14:$BJ$115,10,0),"")</f>
        <v/>
      </c>
      <c r="L428" s="100" t="str">
        <f>IFERROR(VLOOKUP($B428,'1.Data Part I'!$AX$14:$BJ$115,11,0),"")</f>
        <v/>
      </c>
      <c r="M428" s="97" t="str">
        <f>IFERROR(VLOOKUP($B428,'1.Data Part I'!$AX$14:$BJ$115,12,0),"")</f>
        <v/>
      </c>
      <c r="N428" s="128" t="str">
        <f>IFERROR(VLOOKUP($B428,'1.Data Part I'!$AX$14:$BJ$115,13,0),"")</f>
        <v/>
      </c>
      <c r="O428" s="95"/>
      <c r="P428" s="80"/>
      <c r="Q428" s="101" t="str">
        <f t="shared" si="10"/>
        <v/>
      </c>
    </row>
    <row r="429" spans="2:17" x14ac:dyDescent="0.25">
      <c r="B429" s="98"/>
      <c r="C429" s="97" t="str">
        <f>IFERROR(VLOOKUP($B429,'1.Data Part I'!$AX$14:$BJ$115,2,0),"")</f>
        <v/>
      </c>
      <c r="D429" s="97" t="str">
        <f>IFERROR(VLOOKUP($B429,'1.Data Part I'!$AX$14:$BJ$115,3,0),"")</f>
        <v/>
      </c>
      <c r="E429" s="97" t="str">
        <f>IFERROR(VLOOKUP($B429,'1.Data Part I'!$AX$14:$BJ$115,4,0),"")</f>
        <v/>
      </c>
      <c r="F429" s="97" t="str">
        <f>IFERROR(VLOOKUP($B429,'1.Data Part I'!$AX$14:$BJ$115,5,0),"")</f>
        <v/>
      </c>
      <c r="G429" s="97" t="str">
        <f>IFERROR(VLOOKUP($B429,'1.Data Part I'!$AX$14:$BJ$115,6,0),"")</f>
        <v/>
      </c>
      <c r="H429" s="97" t="str">
        <f>IFERROR(VLOOKUP($B429,'1.Data Part I'!$AX$14:$BJ$115,7,0),"")</f>
        <v/>
      </c>
      <c r="I429" s="97" t="str">
        <f>IFERROR(VLOOKUP($B429,'1.Data Part I'!$AX$14:$BJ$115,8,0),"")</f>
        <v/>
      </c>
      <c r="J429" s="97" t="str">
        <f>IFERROR(VLOOKUP($B429,'1.Data Part I'!$AX$14:$BJ$115,9,0),"")</f>
        <v/>
      </c>
      <c r="K429" s="100" t="str">
        <f>IFERROR(VLOOKUP($B429,'1.Data Part I'!$AX$14:$BJ$115,10,0),"")</f>
        <v/>
      </c>
      <c r="L429" s="100" t="str">
        <f>IFERROR(VLOOKUP($B429,'1.Data Part I'!$AX$14:$BJ$115,11,0),"")</f>
        <v/>
      </c>
      <c r="M429" s="97" t="str">
        <f>IFERROR(VLOOKUP($B429,'1.Data Part I'!$AX$14:$BJ$115,12,0),"")</f>
        <v/>
      </c>
      <c r="N429" s="128" t="str">
        <f>IFERROR(VLOOKUP($B429,'1.Data Part I'!$AX$14:$BJ$115,13,0),"")</f>
        <v/>
      </c>
      <c r="O429" s="95"/>
      <c r="P429" s="80"/>
      <c r="Q429" s="101" t="str">
        <f t="shared" si="10"/>
        <v/>
      </c>
    </row>
    <row r="430" spans="2:17" x14ac:dyDescent="0.25">
      <c r="B430" s="98"/>
      <c r="C430" s="97" t="str">
        <f>IFERROR(VLOOKUP($B430,'1.Data Part I'!$AX$14:$BJ$115,2,0),"")</f>
        <v/>
      </c>
      <c r="D430" s="97" t="str">
        <f>IFERROR(VLOOKUP($B430,'1.Data Part I'!$AX$14:$BJ$115,3,0),"")</f>
        <v/>
      </c>
      <c r="E430" s="97" t="str">
        <f>IFERROR(VLOOKUP($B430,'1.Data Part I'!$AX$14:$BJ$115,4,0),"")</f>
        <v/>
      </c>
      <c r="F430" s="97" t="str">
        <f>IFERROR(VLOOKUP($B430,'1.Data Part I'!$AX$14:$BJ$115,5,0),"")</f>
        <v/>
      </c>
      <c r="G430" s="97" t="str">
        <f>IFERROR(VLOOKUP($B430,'1.Data Part I'!$AX$14:$BJ$115,6,0),"")</f>
        <v/>
      </c>
      <c r="H430" s="97" t="str">
        <f>IFERROR(VLOOKUP($B430,'1.Data Part I'!$AX$14:$BJ$115,7,0),"")</f>
        <v/>
      </c>
      <c r="I430" s="97" t="str">
        <f>IFERROR(VLOOKUP($B430,'1.Data Part I'!$AX$14:$BJ$115,8,0),"")</f>
        <v/>
      </c>
      <c r="J430" s="97" t="str">
        <f>IFERROR(VLOOKUP($B430,'1.Data Part I'!$AX$14:$BJ$115,9,0),"")</f>
        <v/>
      </c>
      <c r="K430" s="100" t="str">
        <f>IFERROR(VLOOKUP($B430,'1.Data Part I'!$AX$14:$BJ$115,10,0),"")</f>
        <v/>
      </c>
      <c r="L430" s="100" t="str">
        <f>IFERROR(VLOOKUP($B430,'1.Data Part I'!$AX$14:$BJ$115,11,0),"")</f>
        <v/>
      </c>
      <c r="M430" s="97" t="str">
        <f>IFERROR(VLOOKUP($B430,'1.Data Part I'!$AX$14:$BJ$115,12,0),"")</f>
        <v/>
      </c>
      <c r="N430" s="128" t="str">
        <f>IFERROR(VLOOKUP($B430,'1.Data Part I'!$AX$14:$BJ$115,13,0),"")</f>
        <v/>
      </c>
      <c r="O430" s="95"/>
      <c r="P430" s="80"/>
      <c r="Q430" s="101" t="str">
        <f t="shared" si="10"/>
        <v/>
      </c>
    </row>
    <row r="431" spans="2:17" x14ac:dyDescent="0.25">
      <c r="B431" s="98"/>
      <c r="C431" s="97" t="str">
        <f>IFERROR(VLOOKUP($B431,'1.Data Part I'!$AX$14:$BJ$115,2,0),"")</f>
        <v/>
      </c>
      <c r="D431" s="97" t="str">
        <f>IFERROR(VLOOKUP($B431,'1.Data Part I'!$AX$14:$BJ$115,3,0),"")</f>
        <v/>
      </c>
      <c r="E431" s="97" t="str">
        <f>IFERROR(VLOOKUP($B431,'1.Data Part I'!$AX$14:$BJ$115,4,0),"")</f>
        <v/>
      </c>
      <c r="F431" s="97" t="str">
        <f>IFERROR(VLOOKUP($B431,'1.Data Part I'!$AX$14:$BJ$115,5,0),"")</f>
        <v/>
      </c>
      <c r="G431" s="97" t="str">
        <f>IFERROR(VLOOKUP($B431,'1.Data Part I'!$AX$14:$BJ$115,6,0),"")</f>
        <v/>
      </c>
      <c r="H431" s="97" t="str">
        <f>IFERROR(VLOOKUP($B431,'1.Data Part I'!$AX$14:$BJ$115,7,0),"")</f>
        <v/>
      </c>
      <c r="I431" s="97" t="str">
        <f>IFERROR(VLOOKUP($B431,'1.Data Part I'!$AX$14:$BJ$115,8,0),"")</f>
        <v/>
      </c>
      <c r="J431" s="97" t="str">
        <f>IFERROR(VLOOKUP($B431,'1.Data Part I'!$AX$14:$BJ$115,9,0),"")</f>
        <v/>
      </c>
      <c r="K431" s="100" t="str">
        <f>IFERROR(VLOOKUP($B431,'1.Data Part I'!$AX$14:$BJ$115,10,0),"")</f>
        <v/>
      </c>
      <c r="L431" s="100" t="str">
        <f>IFERROR(VLOOKUP($B431,'1.Data Part I'!$AX$14:$BJ$115,11,0),"")</f>
        <v/>
      </c>
      <c r="M431" s="97" t="str">
        <f>IFERROR(VLOOKUP($B431,'1.Data Part I'!$AX$14:$BJ$115,12,0),"")</f>
        <v/>
      </c>
      <c r="N431" s="128" t="str">
        <f>IFERROR(VLOOKUP($B431,'1.Data Part I'!$AX$14:$BJ$115,13,0),"")</f>
        <v/>
      </c>
      <c r="O431" s="95"/>
      <c r="P431" s="80"/>
      <c r="Q431" s="101" t="str">
        <f t="shared" si="10"/>
        <v/>
      </c>
    </row>
    <row r="432" spans="2:17" x14ac:dyDescent="0.25">
      <c r="B432" s="98"/>
      <c r="C432" s="97" t="str">
        <f>IFERROR(VLOOKUP($B432,'1.Data Part I'!$AX$14:$BJ$115,2,0),"")</f>
        <v/>
      </c>
      <c r="D432" s="97" t="str">
        <f>IFERROR(VLOOKUP($B432,'1.Data Part I'!$AX$14:$BJ$115,3,0),"")</f>
        <v/>
      </c>
      <c r="E432" s="97" t="str">
        <f>IFERROR(VLOOKUP($B432,'1.Data Part I'!$AX$14:$BJ$115,4,0),"")</f>
        <v/>
      </c>
      <c r="F432" s="97" t="str">
        <f>IFERROR(VLOOKUP($B432,'1.Data Part I'!$AX$14:$BJ$115,5,0),"")</f>
        <v/>
      </c>
      <c r="G432" s="97" t="str">
        <f>IFERROR(VLOOKUP($B432,'1.Data Part I'!$AX$14:$BJ$115,6,0),"")</f>
        <v/>
      </c>
      <c r="H432" s="97" t="str">
        <f>IFERROR(VLOOKUP($B432,'1.Data Part I'!$AX$14:$BJ$115,7,0),"")</f>
        <v/>
      </c>
      <c r="I432" s="97" t="str">
        <f>IFERROR(VLOOKUP($B432,'1.Data Part I'!$AX$14:$BJ$115,8,0),"")</f>
        <v/>
      </c>
      <c r="J432" s="97" t="str">
        <f>IFERROR(VLOOKUP($B432,'1.Data Part I'!$AX$14:$BJ$115,9,0),"")</f>
        <v/>
      </c>
      <c r="K432" s="100" t="str">
        <f>IFERROR(VLOOKUP($B432,'1.Data Part I'!$AX$14:$BJ$115,10,0),"")</f>
        <v/>
      </c>
      <c r="L432" s="100" t="str">
        <f>IFERROR(VLOOKUP($B432,'1.Data Part I'!$AX$14:$BJ$115,11,0),"")</f>
        <v/>
      </c>
      <c r="M432" s="97" t="str">
        <f>IFERROR(VLOOKUP($B432,'1.Data Part I'!$AX$14:$BJ$115,12,0),"")</f>
        <v/>
      </c>
      <c r="N432" s="128" t="str">
        <f>IFERROR(VLOOKUP($B432,'1.Data Part I'!$AX$14:$BJ$115,13,0),"")</f>
        <v/>
      </c>
      <c r="O432" s="95"/>
      <c r="P432" s="80"/>
      <c r="Q432" s="101" t="str">
        <f t="shared" si="10"/>
        <v/>
      </c>
    </row>
    <row r="433" spans="2:17" x14ac:dyDescent="0.25">
      <c r="B433" s="98"/>
      <c r="C433" s="97" t="str">
        <f>IFERROR(VLOOKUP($B433,'1.Data Part I'!$AX$14:$BJ$115,2,0),"")</f>
        <v/>
      </c>
      <c r="D433" s="97" t="str">
        <f>IFERROR(VLOOKUP($B433,'1.Data Part I'!$AX$14:$BJ$115,3,0),"")</f>
        <v/>
      </c>
      <c r="E433" s="97" t="str">
        <f>IFERROR(VLOOKUP($B433,'1.Data Part I'!$AX$14:$BJ$115,4,0),"")</f>
        <v/>
      </c>
      <c r="F433" s="97" t="str">
        <f>IFERROR(VLOOKUP($B433,'1.Data Part I'!$AX$14:$BJ$115,5,0),"")</f>
        <v/>
      </c>
      <c r="G433" s="97" t="str">
        <f>IFERROR(VLOOKUP($B433,'1.Data Part I'!$AX$14:$BJ$115,6,0),"")</f>
        <v/>
      </c>
      <c r="H433" s="97" t="str">
        <f>IFERROR(VLOOKUP($B433,'1.Data Part I'!$AX$14:$BJ$115,7,0),"")</f>
        <v/>
      </c>
      <c r="I433" s="97" t="str">
        <f>IFERROR(VLOOKUP($B433,'1.Data Part I'!$AX$14:$BJ$115,8,0),"")</f>
        <v/>
      </c>
      <c r="J433" s="97" t="str">
        <f>IFERROR(VLOOKUP($B433,'1.Data Part I'!$AX$14:$BJ$115,9,0),"")</f>
        <v/>
      </c>
      <c r="K433" s="100" t="str">
        <f>IFERROR(VLOOKUP($B433,'1.Data Part I'!$AX$14:$BJ$115,10,0),"")</f>
        <v/>
      </c>
      <c r="L433" s="100" t="str">
        <f>IFERROR(VLOOKUP($B433,'1.Data Part I'!$AX$14:$BJ$115,11,0),"")</f>
        <v/>
      </c>
      <c r="M433" s="97" t="str">
        <f>IFERROR(VLOOKUP($B433,'1.Data Part I'!$AX$14:$BJ$115,12,0),"")</f>
        <v/>
      </c>
      <c r="N433" s="128" t="str">
        <f>IFERROR(VLOOKUP($B433,'1.Data Part I'!$AX$14:$BJ$115,13,0),"")</f>
        <v/>
      </c>
      <c r="O433" s="95"/>
      <c r="P433" s="80"/>
      <c r="Q433" s="101" t="str">
        <f t="shared" si="10"/>
        <v/>
      </c>
    </row>
    <row r="434" spans="2:17" x14ac:dyDescent="0.25">
      <c r="B434" s="98"/>
      <c r="C434" s="97" t="str">
        <f>IFERROR(VLOOKUP($B434,'1.Data Part I'!$AX$14:$BJ$115,2,0),"")</f>
        <v/>
      </c>
      <c r="D434" s="97" t="str">
        <f>IFERROR(VLOOKUP($B434,'1.Data Part I'!$AX$14:$BJ$115,3,0),"")</f>
        <v/>
      </c>
      <c r="E434" s="97" t="str">
        <f>IFERROR(VLOOKUP($B434,'1.Data Part I'!$AX$14:$BJ$115,4,0),"")</f>
        <v/>
      </c>
      <c r="F434" s="97" t="str">
        <f>IFERROR(VLOOKUP($B434,'1.Data Part I'!$AX$14:$BJ$115,5,0),"")</f>
        <v/>
      </c>
      <c r="G434" s="97" t="str">
        <f>IFERROR(VLOOKUP($B434,'1.Data Part I'!$AX$14:$BJ$115,6,0),"")</f>
        <v/>
      </c>
      <c r="H434" s="97" t="str">
        <f>IFERROR(VLOOKUP($B434,'1.Data Part I'!$AX$14:$BJ$115,7,0),"")</f>
        <v/>
      </c>
      <c r="I434" s="97" t="str">
        <f>IFERROR(VLOOKUP($B434,'1.Data Part I'!$AX$14:$BJ$115,8,0),"")</f>
        <v/>
      </c>
      <c r="J434" s="97" t="str">
        <f>IFERROR(VLOOKUP($B434,'1.Data Part I'!$AX$14:$BJ$115,9,0),"")</f>
        <v/>
      </c>
      <c r="K434" s="100" t="str">
        <f>IFERROR(VLOOKUP($B434,'1.Data Part I'!$AX$14:$BJ$115,10,0),"")</f>
        <v/>
      </c>
      <c r="L434" s="100" t="str">
        <f>IFERROR(VLOOKUP($B434,'1.Data Part I'!$AX$14:$BJ$115,11,0),"")</f>
        <v/>
      </c>
      <c r="M434" s="97" t="str">
        <f>IFERROR(VLOOKUP($B434,'1.Data Part I'!$AX$14:$BJ$115,12,0),"")</f>
        <v/>
      </c>
      <c r="N434" s="128" t="str">
        <f>IFERROR(VLOOKUP($B434,'1.Data Part I'!$AX$14:$BJ$115,13,0),"")</f>
        <v/>
      </c>
      <c r="O434" s="95"/>
      <c r="P434" s="80"/>
      <c r="Q434" s="101" t="str">
        <f t="shared" si="10"/>
        <v/>
      </c>
    </row>
    <row r="435" spans="2:17" x14ac:dyDescent="0.25">
      <c r="B435" s="98"/>
      <c r="C435" s="97" t="str">
        <f>IFERROR(VLOOKUP($B435,'1.Data Part I'!$AX$14:$BJ$115,2,0),"")</f>
        <v/>
      </c>
      <c r="D435" s="97" t="str">
        <f>IFERROR(VLOOKUP($B435,'1.Data Part I'!$AX$14:$BJ$115,3,0),"")</f>
        <v/>
      </c>
      <c r="E435" s="97" t="str">
        <f>IFERROR(VLOOKUP($B435,'1.Data Part I'!$AX$14:$BJ$115,4,0),"")</f>
        <v/>
      </c>
      <c r="F435" s="97" t="str">
        <f>IFERROR(VLOOKUP($B435,'1.Data Part I'!$AX$14:$BJ$115,5,0),"")</f>
        <v/>
      </c>
      <c r="G435" s="97" t="str">
        <f>IFERROR(VLOOKUP($B435,'1.Data Part I'!$AX$14:$BJ$115,6,0),"")</f>
        <v/>
      </c>
      <c r="H435" s="97" t="str">
        <f>IFERROR(VLOOKUP($B435,'1.Data Part I'!$AX$14:$BJ$115,7,0),"")</f>
        <v/>
      </c>
      <c r="I435" s="97" t="str">
        <f>IFERROR(VLOOKUP($B435,'1.Data Part I'!$AX$14:$BJ$115,8,0),"")</f>
        <v/>
      </c>
      <c r="J435" s="97" t="str">
        <f>IFERROR(VLOOKUP($B435,'1.Data Part I'!$AX$14:$BJ$115,9,0),"")</f>
        <v/>
      </c>
      <c r="K435" s="100" t="str">
        <f>IFERROR(VLOOKUP($B435,'1.Data Part I'!$AX$14:$BJ$115,10,0),"")</f>
        <v/>
      </c>
      <c r="L435" s="100" t="str">
        <f>IFERROR(VLOOKUP($B435,'1.Data Part I'!$AX$14:$BJ$115,11,0),"")</f>
        <v/>
      </c>
      <c r="M435" s="97" t="str">
        <f>IFERROR(VLOOKUP($B435,'1.Data Part I'!$AX$14:$BJ$115,12,0),"")</f>
        <v/>
      </c>
      <c r="N435" s="128" t="str">
        <f>IFERROR(VLOOKUP($B435,'1.Data Part I'!$AX$14:$BJ$115,13,0),"")</f>
        <v/>
      </c>
      <c r="O435" s="95"/>
      <c r="P435" s="80"/>
      <c r="Q435" s="101" t="str">
        <f t="shared" si="10"/>
        <v/>
      </c>
    </row>
    <row r="436" spans="2:17" x14ac:dyDescent="0.25">
      <c r="B436" s="98"/>
      <c r="C436" s="97" t="str">
        <f>IFERROR(VLOOKUP($B436,'1.Data Part I'!$AX$14:$BJ$115,2,0),"")</f>
        <v/>
      </c>
      <c r="D436" s="97" t="str">
        <f>IFERROR(VLOOKUP($B436,'1.Data Part I'!$AX$14:$BJ$115,3,0),"")</f>
        <v/>
      </c>
      <c r="E436" s="97" t="str">
        <f>IFERROR(VLOOKUP($B436,'1.Data Part I'!$AX$14:$BJ$115,4,0),"")</f>
        <v/>
      </c>
      <c r="F436" s="97" t="str">
        <f>IFERROR(VLOOKUP($B436,'1.Data Part I'!$AX$14:$BJ$115,5,0),"")</f>
        <v/>
      </c>
      <c r="G436" s="97" t="str">
        <f>IFERROR(VLOOKUP($B436,'1.Data Part I'!$AX$14:$BJ$115,6,0),"")</f>
        <v/>
      </c>
      <c r="H436" s="97" t="str">
        <f>IFERROR(VLOOKUP($B436,'1.Data Part I'!$AX$14:$BJ$115,7,0),"")</f>
        <v/>
      </c>
      <c r="I436" s="97" t="str">
        <f>IFERROR(VLOOKUP($B436,'1.Data Part I'!$AX$14:$BJ$115,8,0),"")</f>
        <v/>
      </c>
      <c r="J436" s="97" t="str">
        <f>IFERROR(VLOOKUP($B436,'1.Data Part I'!$AX$14:$BJ$115,9,0),"")</f>
        <v/>
      </c>
      <c r="K436" s="100" t="str">
        <f>IFERROR(VLOOKUP($B436,'1.Data Part I'!$AX$14:$BJ$115,10,0),"")</f>
        <v/>
      </c>
      <c r="L436" s="100" t="str">
        <f>IFERROR(VLOOKUP($B436,'1.Data Part I'!$AX$14:$BJ$115,11,0),"")</f>
        <v/>
      </c>
      <c r="M436" s="97" t="str">
        <f>IFERROR(VLOOKUP($B436,'1.Data Part I'!$AX$14:$BJ$115,12,0),"")</f>
        <v/>
      </c>
      <c r="N436" s="128" t="str">
        <f>IFERROR(VLOOKUP($B436,'1.Data Part I'!$AX$14:$BJ$115,13,0),"")</f>
        <v/>
      </c>
      <c r="O436" s="95"/>
      <c r="P436" s="80"/>
      <c r="Q436" s="101" t="str">
        <f t="shared" si="10"/>
        <v/>
      </c>
    </row>
    <row r="437" spans="2:17" x14ac:dyDescent="0.25">
      <c r="B437" s="98"/>
      <c r="C437" s="97" t="str">
        <f>IFERROR(VLOOKUP($B437,'1.Data Part I'!$AX$14:$BJ$115,2,0),"")</f>
        <v/>
      </c>
      <c r="D437" s="97" t="str">
        <f>IFERROR(VLOOKUP($B437,'1.Data Part I'!$AX$14:$BJ$115,3,0),"")</f>
        <v/>
      </c>
      <c r="E437" s="97" t="str">
        <f>IFERROR(VLOOKUP($B437,'1.Data Part I'!$AX$14:$BJ$115,4,0),"")</f>
        <v/>
      </c>
      <c r="F437" s="97" t="str">
        <f>IFERROR(VLOOKUP($B437,'1.Data Part I'!$AX$14:$BJ$115,5,0),"")</f>
        <v/>
      </c>
      <c r="G437" s="97" t="str">
        <f>IFERROR(VLOOKUP($B437,'1.Data Part I'!$AX$14:$BJ$115,6,0),"")</f>
        <v/>
      </c>
      <c r="H437" s="97" t="str">
        <f>IFERROR(VLOOKUP($B437,'1.Data Part I'!$AX$14:$BJ$115,7,0),"")</f>
        <v/>
      </c>
      <c r="I437" s="97" t="str">
        <f>IFERROR(VLOOKUP($B437,'1.Data Part I'!$AX$14:$BJ$115,8,0),"")</f>
        <v/>
      </c>
      <c r="J437" s="97" t="str">
        <f>IFERROR(VLOOKUP($B437,'1.Data Part I'!$AX$14:$BJ$115,9,0),"")</f>
        <v/>
      </c>
      <c r="K437" s="100" t="str">
        <f>IFERROR(VLOOKUP($B437,'1.Data Part I'!$AX$14:$BJ$115,10,0),"")</f>
        <v/>
      </c>
      <c r="L437" s="100" t="str">
        <f>IFERROR(VLOOKUP($B437,'1.Data Part I'!$AX$14:$BJ$115,11,0),"")</f>
        <v/>
      </c>
      <c r="M437" s="97" t="str">
        <f>IFERROR(VLOOKUP($B437,'1.Data Part I'!$AX$14:$BJ$115,12,0),"")</f>
        <v/>
      </c>
      <c r="N437" s="128" t="str">
        <f>IFERROR(VLOOKUP($B437,'1.Data Part I'!$AX$14:$BJ$115,13,0),"")</f>
        <v/>
      </c>
      <c r="O437" s="95"/>
      <c r="P437" s="80"/>
      <c r="Q437" s="101" t="str">
        <f t="shared" si="10"/>
        <v/>
      </c>
    </row>
    <row r="438" spans="2:17" ht="16.5" thickBot="1" x14ac:dyDescent="0.3">
      <c r="B438" s="25" t="s">
        <v>203</v>
      </c>
      <c r="C438" s="20" t="s">
        <v>352</v>
      </c>
      <c r="D438" s="20" t="s">
        <v>352</v>
      </c>
      <c r="E438" s="20" t="s">
        <v>352</v>
      </c>
      <c r="F438" s="20" t="s">
        <v>352</v>
      </c>
      <c r="G438" s="20" t="s">
        <v>352</v>
      </c>
      <c r="H438" s="20" t="s">
        <v>352</v>
      </c>
      <c r="I438" s="20" t="s">
        <v>352</v>
      </c>
      <c r="J438" s="20" t="s">
        <v>352</v>
      </c>
      <c r="K438" s="76">
        <f>SUM(K338:K437)</f>
        <v>0</v>
      </c>
      <c r="L438" s="76">
        <f>SUM(L338:L437)</f>
        <v>10000</v>
      </c>
      <c r="M438" s="20" t="s">
        <v>352</v>
      </c>
      <c r="N438" s="131">
        <f>SUM(N338:N437)</f>
        <v>1000</v>
      </c>
      <c r="O438" s="20" t="s">
        <v>352</v>
      </c>
      <c r="P438" s="132">
        <f>SUM(P338:P437)</f>
        <v>1</v>
      </c>
      <c r="Q438" s="77">
        <f>SUM(Q338:Q437)</f>
        <v>1000</v>
      </c>
    </row>
  </sheetData>
  <phoneticPr fontId="7" type="noConversion"/>
  <hyperlinks>
    <hyperlink ref="J13" r:id="rId1" xr:uid="{B34E47FF-C5AC-413E-A9E8-EED8129ABD45}"/>
    <hyperlink ref="K13" r:id="rId2" xr:uid="{F0A60269-D66C-4D3A-96AF-555AFDB4157A}"/>
    <hyperlink ref="I13" r:id="rId3" xr:uid="{BEE5DCD9-1DCB-472F-B50E-0EBCD5E337E2}"/>
    <hyperlink ref="B4" location="'1.Data Part II-V'!B10" display="Part II: Personnel" xr:uid="{257BE956-FDBF-4647-A9F0-59CD41817829}"/>
    <hyperlink ref="B5" location="'1.Data Part II-V'!B118" display="Part III: Materials and Supplies " xr:uid="{2ED216B2-29D4-4E92-95EB-6DDA5C19DAF4}"/>
    <hyperlink ref="B6" location="'1.Data Part II-V'!B226" display="Part IV: Other Expenses" xr:uid="{E42A876A-DD42-4911-9F62-8AB0F5E70DF3}"/>
    <hyperlink ref="B7" location="'1.Data Part II-V'!B334" display="Part V: Equipment Depreciations" xr:uid="{2C8860DB-A2D0-4ACF-AB67-A1D20E4DC2DC}"/>
  </hyperlinks>
  <pageMargins left="0.7" right="0.7" top="0.75" bottom="0.75" header="0.3" footer="0.3"/>
  <pageSetup orientation="portrait" r:id="rId4"/>
  <legacyDrawing r:id="rId5"/>
  <extLst>
    <ext xmlns:x14="http://schemas.microsoft.com/office/spreadsheetml/2009/9/main" uri="{CCE6A557-97BC-4b89-ADB6-D9C93CAAB3DF}">
      <x14:dataValidations xmlns:xm="http://schemas.microsoft.com/office/excel/2006/main" count="6">
        <x14:dataValidation type="list" allowBlank="1" showInputMessage="1" showErrorMessage="1" xr:uid="{2F788D9D-E562-43D7-A08F-A5054630139B}">
          <x14:formula1>
            <xm:f>'1.Data Part I'!$B$15:$B$114</xm:f>
          </x14:formula1>
          <xm:sqref>O122:O221 O338:O437 O230:O329</xm:sqref>
        </x14:dataValidation>
        <x14:dataValidation type="list" allowBlank="1" showInputMessage="1" showErrorMessage="1" xr:uid="{6739221C-4FA1-4E73-A933-C88A6937BD8E}">
          <x14:formula1>
            <xm:f>'1.Data Part I'!$H$15:$H$114</xm:f>
          </x14:formula1>
          <xm:sqref>B14:B113</xm:sqref>
        </x14:dataValidation>
        <x14:dataValidation type="list" allowBlank="1" showInputMessage="1" showErrorMessage="1" xr:uid="{0BA59661-6CB5-4797-A7E0-9F951DE843B9}">
          <x14:formula1>
            <xm:f>'1.Data Part I'!$V$15:$V$114</xm:f>
          </x14:formula1>
          <xm:sqref>B122:B221</xm:sqref>
        </x14:dataValidation>
        <x14:dataValidation type="list" allowBlank="1" showInputMessage="1" showErrorMessage="1" xr:uid="{D6E1CCE5-6A5E-4CA8-AC50-F2A4FD667EC6}">
          <x14:formula1>
            <xm:f>'1.Data Part I'!$AJ$15:$AJ$114</xm:f>
          </x14:formula1>
          <xm:sqref>B230:B329</xm:sqref>
        </x14:dataValidation>
        <x14:dataValidation type="list" allowBlank="1" showInputMessage="1" showErrorMessage="1" xr:uid="{AFE49C7C-2722-4F4A-835D-ACB12797E5B6}">
          <x14:formula1>
            <xm:f>'1.Data Part I'!$AX$15:$AX$114</xm:f>
          </x14:formula1>
          <xm:sqref>B338:B437</xm:sqref>
        </x14:dataValidation>
        <x14:dataValidation type="list" allowBlank="1" showInputMessage="1" showErrorMessage="1" xr:uid="{2F714F92-F329-41E5-A366-2D9BF740967E}">
          <x14:formula1>
            <xm:f>'1.Data Part I'!B$15:B$114</xm:f>
          </x14:formula1>
          <xm:sqref>O14:O113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ACD45-F532-4C14-9014-3093787D493E}">
  <sheetPr>
    <tabColor theme="9"/>
  </sheetPr>
  <dimension ref="B1:CX31"/>
  <sheetViews>
    <sheetView workbookViewId="0"/>
  </sheetViews>
  <sheetFormatPr defaultRowHeight="15.75" x14ac:dyDescent="0.25"/>
  <cols>
    <col min="1" max="1" width="4.25" customWidth="1"/>
    <col min="2" max="2" width="42.125" bestFit="1" customWidth="1"/>
    <col min="3" max="4" width="11.25" bestFit="1" customWidth="1"/>
    <col min="5" max="11" width="8.75" bestFit="1" customWidth="1"/>
    <col min="12" max="76" width="9.75" bestFit="1" customWidth="1"/>
    <col min="77" max="101" width="9.75" customWidth="1"/>
    <col min="102" max="102" width="9.75" bestFit="1" customWidth="1"/>
  </cols>
  <sheetData>
    <row r="1" spans="2:102" ht="25.5" x14ac:dyDescent="0.35">
      <c r="B1" s="35" t="s">
        <v>251</v>
      </c>
    </row>
    <row r="2" spans="2:102" ht="16.5" thickBot="1" x14ac:dyDescent="0.3"/>
    <row r="3" spans="2:102" s="42" customFormat="1" x14ac:dyDescent="0.25">
      <c r="B3" s="43"/>
      <c r="C3" s="158" t="str">
        <f>'1.Data Part I'!$B$15</f>
        <v>Test_1</v>
      </c>
      <c r="D3" s="60" t="str">
        <f>'1.Data Part I'!$B$16</f>
        <v>Service 2</v>
      </c>
      <c r="E3" s="60" t="str">
        <f>'1.Data Part I'!$B$17</f>
        <v>Service 3</v>
      </c>
      <c r="F3" s="60" t="str">
        <f>'1.Data Part I'!$B$18</f>
        <v>Service 4</v>
      </c>
      <c r="G3" s="60" t="str">
        <f>'1.Data Part I'!$B$19</f>
        <v>Service 5</v>
      </c>
      <c r="H3" s="60" t="str">
        <f>'1.Data Part I'!$B$20</f>
        <v>Service 6</v>
      </c>
      <c r="I3" s="60" t="str">
        <f>'1.Data Part I'!$B$21</f>
        <v>Service 7</v>
      </c>
      <c r="J3" s="60" t="str">
        <f>'1.Data Part I'!$B$22</f>
        <v>Service 8</v>
      </c>
      <c r="K3" s="60" t="str">
        <f>'1.Data Part I'!$B$23</f>
        <v>Service 9</v>
      </c>
      <c r="L3" s="60" t="str">
        <f>'1.Data Part I'!$B$24</f>
        <v>Service 10</v>
      </c>
      <c r="M3" s="60" t="str">
        <f>'1.Data Part I'!$B$25</f>
        <v>Service 11</v>
      </c>
      <c r="N3" s="60" t="str">
        <f>'1.Data Part I'!$B$26</f>
        <v>Service 12</v>
      </c>
      <c r="O3" s="60" t="str">
        <f>'1.Data Part I'!$B$27</f>
        <v>Service 13</v>
      </c>
      <c r="P3" s="60" t="str">
        <f>'1.Data Part I'!$B$28</f>
        <v>Service 14</v>
      </c>
      <c r="Q3" s="65" t="str">
        <f>'1.Data Part I'!$B$29</f>
        <v>Service 15</v>
      </c>
      <c r="R3" s="60" t="str">
        <f>'1.Data Part I'!$B$30</f>
        <v>Service 16</v>
      </c>
      <c r="S3" s="60" t="str">
        <f>'1.Data Part I'!$B$31</f>
        <v>Service 17</v>
      </c>
      <c r="T3" s="60" t="str">
        <f>'1.Data Part I'!$B$32</f>
        <v>Service 18</v>
      </c>
      <c r="U3" s="60" t="str">
        <f>'1.Data Part I'!$B$33</f>
        <v>Service 19</v>
      </c>
      <c r="V3" s="60" t="str">
        <f>'1.Data Part I'!$B$34</f>
        <v>Service 20</v>
      </c>
      <c r="W3" s="60" t="str">
        <f>'1.Data Part I'!$B$35</f>
        <v>Service 21</v>
      </c>
      <c r="X3" s="60" t="str">
        <f>'1.Data Part I'!$B$36</f>
        <v>Service 22</v>
      </c>
      <c r="Y3" s="60" t="str">
        <f>'1.Data Part I'!$B$37</f>
        <v>Service 23</v>
      </c>
      <c r="Z3" s="60" t="str">
        <f>'1.Data Part I'!$B$38</f>
        <v>Service 24</v>
      </c>
      <c r="AA3" s="60" t="str">
        <f>'1.Data Part I'!$B$39</f>
        <v>Service 25</v>
      </c>
      <c r="AB3" s="60" t="str">
        <f>'1.Data Part I'!$B$40</f>
        <v>Service 26</v>
      </c>
      <c r="AC3" s="60" t="str">
        <f>'1.Data Part I'!$B$41</f>
        <v>Service 27</v>
      </c>
      <c r="AD3" s="60" t="str">
        <f>'1.Data Part I'!$B$42</f>
        <v>Service 28</v>
      </c>
      <c r="AE3" s="60" t="str">
        <f>'1.Data Part I'!$B$43</f>
        <v>Service 29</v>
      </c>
      <c r="AF3" s="65" t="str">
        <f>'1.Data Part I'!$B$44</f>
        <v>Service 30</v>
      </c>
      <c r="AG3" s="60" t="str">
        <f>'1.Data Part I'!$B$45</f>
        <v>Service 31</v>
      </c>
      <c r="AH3" s="60" t="str">
        <f>'1.Data Part I'!$B$46</f>
        <v>Service 32</v>
      </c>
      <c r="AI3" s="60" t="str">
        <f>'1.Data Part I'!$B$47</f>
        <v>Service 33</v>
      </c>
      <c r="AJ3" s="60" t="str">
        <f>'1.Data Part I'!$B$48</f>
        <v>Service 34</v>
      </c>
      <c r="AK3" s="60" t="str">
        <f>'1.Data Part I'!$B$49</f>
        <v>Service 35</v>
      </c>
      <c r="AL3" s="60" t="str">
        <f>'1.Data Part I'!$B$50</f>
        <v>Service 36</v>
      </c>
      <c r="AM3" s="60" t="str">
        <f>'1.Data Part I'!$B$51</f>
        <v>Service 37</v>
      </c>
      <c r="AN3" s="60" t="str">
        <f>'1.Data Part I'!$B$52</f>
        <v>Service 38</v>
      </c>
      <c r="AO3" s="60" t="str">
        <f>'1.Data Part I'!$B$53</f>
        <v>Service 39</v>
      </c>
      <c r="AP3" s="60" t="str">
        <f>'1.Data Part I'!$B$54</f>
        <v>Service 40</v>
      </c>
      <c r="AQ3" s="60" t="str">
        <f>'1.Data Part I'!$B$55</f>
        <v>Service 41</v>
      </c>
      <c r="AR3" s="60" t="str">
        <f>'1.Data Part I'!$B$56</f>
        <v>Service 42</v>
      </c>
      <c r="AS3" s="60" t="str">
        <f>'1.Data Part I'!$B$57</f>
        <v>Service 43</v>
      </c>
      <c r="AT3" s="60" t="str">
        <f>'1.Data Part I'!$B$58</f>
        <v>Service 44</v>
      </c>
      <c r="AU3" s="65" t="str">
        <f>'1.Data Part I'!$B$59</f>
        <v>Service 45</v>
      </c>
      <c r="AV3" s="60" t="str">
        <f>'1.Data Part I'!$B$60</f>
        <v>Service 46</v>
      </c>
      <c r="AW3" s="60" t="str">
        <f>'1.Data Part I'!$B$61</f>
        <v>Service 47</v>
      </c>
      <c r="AX3" s="60" t="str">
        <f>'1.Data Part I'!$B$62</f>
        <v>Service 48</v>
      </c>
      <c r="AY3" s="60" t="str">
        <f>'1.Data Part I'!$B$63</f>
        <v>Service 49</v>
      </c>
      <c r="AZ3" s="60" t="str">
        <f>'1.Data Part I'!$B$64</f>
        <v>Service 50</v>
      </c>
      <c r="BA3" s="60" t="str">
        <f>'1.Data Part I'!$B$65</f>
        <v>Service 51</v>
      </c>
      <c r="BB3" s="60" t="str">
        <f>'1.Data Part I'!$B$66</f>
        <v>Service 52</v>
      </c>
      <c r="BC3" s="60" t="str">
        <f>'1.Data Part I'!$B$67</f>
        <v>Service 53</v>
      </c>
      <c r="BD3" s="60" t="str">
        <f>'1.Data Part I'!$B$68</f>
        <v>Service 54</v>
      </c>
      <c r="BE3" s="60" t="str">
        <f>'1.Data Part I'!$B$69</f>
        <v>Service 55</v>
      </c>
      <c r="BF3" s="60" t="str">
        <f>'1.Data Part I'!$B$70</f>
        <v>Service 56</v>
      </c>
      <c r="BG3" s="60" t="str">
        <f>'1.Data Part I'!$B$71</f>
        <v>Service 57</v>
      </c>
      <c r="BH3" s="60" t="str">
        <f>'1.Data Part I'!$B$72</f>
        <v>Service 58</v>
      </c>
      <c r="BI3" s="60" t="str">
        <f>'1.Data Part I'!$B$73</f>
        <v>Service 59</v>
      </c>
      <c r="BJ3" s="60" t="str">
        <f>'1.Data Part I'!$B$74</f>
        <v>Service 60</v>
      </c>
      <c r="BK3" s="60" t="str">
        <f>'1.Data Part I'!$B$75</f>
        <v>Service 61</v>
      </c>
      <c r="BL3" s="60" t="str">
        <f>'1.Data Part I'!$B$76</f>
        <v>Service 62</v>
      </c>
      <c r="BM3" s="60" t="str">
        <f>'1.Data Part I'!$B$77</f>
        <v>Service 63</v>
      </c>
      <c r="BN3" s="60" t="str">
        <f>'1.Data Part I'!$B$78</f>
        <v>Service 64</v>
      </c>
      <c r="BO3" s="65" t="str">
        <f>'1.Data Part I'!$B$79</f>
        <v>Service 65</v>
      </c>
      <c r="BP3" s="60" t="str">
        <f>'1.Data Part I'!$B$80</f>
        <v>Service 66</v>
      </c>
      <c r="BQ3" s="60" t="str">
        <f>'1.Data Part I'!$B$81</f>
        <v>Service 67</v>
      </c>
      <c r="BR3" s="60" t="str">
        <f>'1.Data Part I'!$B$82</f>
        <v>Service 68</v>
      </c>
      <c r="BS3" s="60" t="str">
        <f>'1.Data Part I'!$B$83</f>
        <v>Service 69</v>
      </c>
      <c r="BT3" s="60" t="str">
        <f>'1.Data Part I'!$B$84</f>
        <v>Service 70</v>
      </c>
      <c r="BU3" s="60" t="str">
        <f>'1.Data Part I'!$B$85</f>
        <v>Service 71</v>
      </c>
      <c r="BV3" s="60" t="str">
        <f>'1.Data Part I'!$B$86</f>
        <v>Service 72</v>
      </c>
      <c r="BW3" s="60" t="str">
        <f>'1.Data Part I'!$B$87</f>
        <v>Service 73</v>
      </c>
      <c r="BX3" s="60" t="str">
        <f>'1.Data Part I'!$B88</f>
        <v>Service 74</v>
      </c>
      <c r="BY3" s="60" t="str">
        <f>'1.Data Part I'!$B$89</f>
        <v>Service 75</v>
      </c>
      <c r="BZ3" s="60" t="str">
        <f>'1.Data Part I'!$B$90</f>
        <v>Service 76</v>
      </c>
      <c r="CA3" s="60" t="str">
        <f>'1.Data Part I'!$B$91</f>
        <v>Service 77</v>
      </c>
      <c r="CB3" s="60" t="str">
        <f>'1.Data Part I'!$B$92</f>
        <v>Service 78</v>
      </c>
      <c r="CC3" s="60" t="str">
        <f>'1.Data Part I'!$B$93</f>
        <v>Service 79</v>
      </c>
      <c r="CD3" s="60" t="str">
        <f>'1.Data Part I'!$B$94</f>
        <v>Service 80</v>
      </c>
      <c r="CE3" s="60" t="str">
        <f>'1.Data Part I'!$B$95</f>
        <v>Service 81</v>
      </c>
      <c r="CF3" s="60" t="str">
        <f>'1.Data Part I'!$B$96</f>
        <v>Service 82</v>
      </c>
      <c r="CG3" s="60" t="str">
        <f>'1.Data Part I'!$B$97</f>
        <v>Service 83</v>
      </c>
      <c r="CH3" s="60" t="str">
        <f>'1.Data Part I'!$B$98</f>
        <v>Service 84</v>
      </c>
      <c r="CI3" s="60" t="str">
        <f>'1.Data Part I'!$B$99</f>
        <v>Service 85</v>
      </c>
      <c r="CJ3" s="60" t="str">
        <f>'1.Data Part I'!$B$100</f>
        <v>Service 86</v>
      </c>
      <c r="CK3" s="60" t="str">
        <f>'1.Data Part I'!$B$101</f>
        <v>Service 87</v>
      </c>
      <c r="CL3" s="60" t="str">
        <f>'1.Data Part I'!$B$102</f>
        <v>Service 88</v>
      </c>
      <c r="CM3" s="60" t="str">
        <f>'1.Data Part I'!$B$103</f>
        <v>Service 89</v>
      </c>
      <c r="CN3" s="60" t="str">
        <f>'1.Data Part I'!$B$104</f>
        <v>Service 90</v>
      </c>
      <c r="CO3" s="60" t="str">
        <f>'1.Data Part I'!$B$105</f>
        <v>Service 91</v>
      </c>
      <c r="CP3" s="60" t="str">
        <f>'1.Data Part I'!$B$106</f>
        <v>Service 92</v>
      </c>
      <c r="CQ3" s="60" t="str">
        <f>'1.Data Part I'!$B$107</f>
        <v>Service 93</v>
      </c>
      <c r="CR3" s="60" t="str">
        <f>'1.Data Part I'!$B$108</f>
        <v>Service 94</v>
      </c>
      <c r="CS3" s="60" t="str">
        <f>'1.Data Part I'!$B$109</f>
        <v>Service 95</v>
      </c>
      <c r="CT3" s="60" t="str">
        <f>'1.Data Part I'!$B$110</f>
        <v>Service 96</v>
      </c>
      <c r="CU3" s="60" t="str">
        <f>'1.Data Part I'!$B$111</f>
        <v>Service 97</v>
      </c>
      <c r="CV3" s="60" t="str">
        <f>'1.Data Part I'!$B$112</f>
        <v>Service 98</v>
      </c>
      <c r="CW3" s="60" t="str">
        <f>'1.Data Part I'!$B$113</f>
        <v>Service 99</v>
      </c>
      <c r="CX3" s="153" t="str">
        <f>'1.Data Part I'!$B$114</f>
        <v>Service 100</v>
      </c>
    </row>
    <row r="4" spans="2:102" s="42" customFormat="1" x14ac:dyDescent="0.25">
      <c r="B4" s="44" t="s">
        <v>222</v>
      </c>
      <c r="C4" s="159">
        <f>SUMIFS('1.Data Part II-V'!$Q$13:$Q$114,'1.Data Part II-V'!$O$13:$O$114,C$3)</f>
        <v>1172.7692307692309</v>
      </c>
      <c r="D4" s="154">
        <f>SUMIFS('1.Data Part II-V'!$Q$13:$Q$114,'1.Data Part II-V'!$O$13:$O$114,D$3)</f>
        <v>0</v>
      </c>
      <c r="E4" s="154">
        <f>SUMIFS('1.Data Part II-V'!$Q$13:$Q$114,'1.Data Part II-V'!$O$13:$O$114,E$3)</f>
        <v>0</v>
      </c>
      <c r="F4" s="154">
        <f>SUMIFS('1.Data Part II-V'!$Q$13:$Q$114,'1.Data Part II-V'!$O$13:$O$114,F$3)</f>
        <v>0</v>
      </c>
      <c r="G4" s="154">
        <f>SUMIFS('1.Data Part II-V'!$Q$13:$Q$114,'1.Data Part II-V'!$O$13:$O$114,G$3)</f>
        <v>0</v>
      </c>
      <c r="H4" s="154">
        <f>SUMIFS('1.Data Part II-V'!$Q$13:$Q$114,'1.Data Part II-V'!$O$13:$O$114,H$3)</f>
        <v>0</v>
      </c>
      <c r="I4" s="154">
        <f>SUMIFS('1.Data Part II-V'!$Q$13:$Q$114,'1.Data Part II-V'!$O$13:$O$114,I$3)</f>
        <v>0</v>
      </c>
      <c r="J4" s="154">
        <f>SUMIFS('1.Data Part II-V'!$Q$13:$Q$114,'1.Data Part II-V'!$O$13:$O$114,J$3)</f>
        <v>0</v>
      </c>
      <c r="K4" s="154">
        <f>SUMIFS('1.Data Part II-V'!$Q$13:$Q$114,'1.Data Part II-V'!$O$13:$O$114,K$3)</f>
        <v>0</v>
      </c>
      <c r="L4" s="154">
        <f>SUMIFS('1.Data Part II-V'!$Q$13:$Q$114,'1.Data Part II-V'!$O$13:$O$114,L$3)</f>
        <v>0</v>
      </c>
      <c r="M4" s="154">
        <f>SUMIFS('1.Data Part II-V'!$Q$13:$Q$114,'1.Data Part II-V'!$O$13:$O$114,M$3)</f>
        <v>0</v>
      </c>
      <c r="N4" s="154">
        <f>SUMIFS('1.Data Part II-V'!$Q$13:$Q$114,'1.Data Part II-V'!$O$13:$O$114,N$3)</f>
        <v>0</v>
      </c>
      <c r="O4" s="154">
        <f>SUMIFS('1.Data Part II-V'!$Q$13:$Q$114,'1.Data Part II-V'!$O$13:$O$114,O$3)</f>
        <v>0</v>
      </c>
      <c r="P4" s="154">
        <f>SUMIFS('1.Data Part II-V'!$Q$13:$Q$114,'1.Data Part II-V'!$O$13:$O$114,P$3)</f>
        <v>0</v>
      </c>
      <c r="Q4" s="154">
        <f>SUMIFS('1.Data Part II-V'!$Q$13:$Q$114,'1.Data Part II-V'!$O$13:$O$114,Q$3)</f>
        <v>0</v>
      </c>
      <c r="R4" s="154">
        <f>SUMIFS('1.Data Part II-V'!$Q$13:$Q$114,'1.Data Part II-V'!$O$13:$O$114,R$3)</f>
        <v>0</v>
      </c>
      <c r="S4" s="154">
        <f>SUMIFS('1.Data Part II-V'!$Q$13:$Q$114,'1.Data Part II-V'!$O$13:$O$114,S$3)</f>
        <v>0</v>
      </c>
      <c r="T4" s="154">
        <f>SUMIFS('1.Data Part II-V'!$Q$13:$Q$114,'1.Data Part II-V'!$O$13:$O$114,T$3)</f>
        <v>0</v>
      </c>
      <c r="U4" s="154">
        <f>SUMIFS('1.Data Part II-V'!$Q$13:$Q$114,'1.Data Part II-V'!$O$13:$O$114,U$3)</f>
        <v>0</v>
      </c>
      <c r="V4" s="154">
        <f>SUMIFS('1.Data Part II-V'!$Q$13:$Q$114,'1.Data Part II-V'!$O$13:$O$114,V$3)</f>
        <v>0</v>
      </c>
      <c r="W4" s="154">
        <f>SUMIFS('1.Data Part II-V'!$Q$13:$Q$114,'1.Data Part II-V'!$O$13:$O$114,W$3)</f>
        <v>0</v>
      </c>
      <c r="X4" s="154">
        <f>SUMIFS('1.Data Part II-V'!$Q$13:$Q$114,'1.Data Part II-V'!$O$13:$O$114,X$3)</f>
        <v>0</v>
      </c>
      <c r="Y4" s="154">
        <f>SUMIFS('1.Data Part II-V'!$Q$13:$Q$114,'1.Data Part II-V'!$O$13:$O$114,Y$3)</f>
        <v>0</v>
      </c>
      <c r="Z4" s="154">
        <f>SUMIFS('1.Data Part II-V'!$Q$13:$Q$114,'1.Data Part II-V'!$O$13:$O$114,Z$3)</f>
        <v>0</v>
      </c>
      <c r="AA4" s="154">
        <f>SUMIFS('1.Data Part II-V'!$Q$13:$Q$114,'1.Data Part II-V'!$O$13:$O$114,AA$3)</f>
        <v>0</v>
      </c>
      <c r="AB4" s="154">
        <f>SUMIFS('1.Data Part II-V'!$Q$13:$Q$114,'1.Data Part II-V'!$O$13:$O$114,AB$3)</f>
        <v>0</v>
      </c>
      <c r="AC4" s="154">
        <f>SUMIFS('1.Data Part II-V'!$Q$13:$Q$114,'1.Data Part II-V'!$O$13:$O$114,AC$3)</f>
        <v>0</v>
      </c>
      <c r="AD4" s="154">
        <f>SUMIFS('1.Data Part II-V'!$Q$13:$Q$114,'1.Data Part II-V'!$O$13:$O$114,AD$3)</f>
        <v>0</v>
      </c>
      <c r="AE4" s="154">
        <f>SUMIFS('1.Data Part II-V'!$Q$13:$Q$114,'1.Data Part II-V'!$O$13:$O$114,AE$3)</f>
        <v>0</v>
      </c>
      <c r="AF4" s="154">
        <f>SUMIFS('1.Data Part II-V'!$Q$13:$Q$114,'1.Data Part II-V'!$O$13:$O$114,AF$3)</f>
        <v>0</v>
      </c>
      <c r="AG4" s="154">
        <f>SUMIFS('1.Data Part II-V'!$Q$13:$Q$114,'1.Data Part II-V'!$O$13:$O$114,AG$3)</f>
        <v>0</v>
      </c>
      <c r="AH4" s="154">
        <f>SUMIFS('1.Data Part II-V'!$Q$13:$Q$114,'1.Data Part II-V'!$O$13:$O$114,AH$3)</f>
        <v>0</v>
      </c>
      <c r="AI4" s="154">
        <f>SUMIFS('1.Data Part II-V'!$Q$13:$Q$114,'1.Data Part II-V'!$O$13:$O$114,AI$3)</f>
        <v>0</v>
      </c>
      <c r="AJ4" s="154">
        <f>SUMIFS('1.Data Part II-V'!$Q$13:$Q$114,'1.Data Part II-V'!$O$13:$O$114,AJ$3)</f>
        <v>0</v>
      </c>
      <c r="AK4" s="154">
        <f>SUMIFS('1.Data Part II-V'!$Q$13:$Q$114,'1.Data Part II-V'!$O$13:$O$114,AK$3)</f>
        <v>0</v>
      </c>
      <c r="AL4" s="154">
        <f>SUMIFS('1.Data Part II-V'!$Q$13:$Q$114,'1.Data Part II-V'!$O$13:$O$114,AL$3)</f>
        <v>0</v>
      </c>
      <c r="AM4" s="154">
        <f>SUMIFS('1.Data Part II-V'!$Q$13:$Q$114,'1.Data Part II-V'!$O$13:$O$114,AM$3)</f>
        <v>0</v>
      </c>
      <c r="AN4" s="154">
        <f>SUMIFS('1.Data Part II-V'!$Q$13:$Q$114,'1.Data Part II-V'!$O$13:$O$114,AN$3)</f>
        <v>0</v>
      </c>
      <c r="AO4" s="154">
        <f>SUMIFS('1.Data Part II-V'!$Q$13:$Q$114,'1.Data Part II-V'!$O$13:$O$114,AO$3)</f>
        <v>0</v>
      </c>
      <c r="AP4" s="154">
        <f>SUMIFS('1.Data Part II-V'!$Q$13:$Q$114,'1.Data Part II-V'!$O$13:$O$114,AP$3)</f>
        <v>0</v>
      </c>
      <c r="AQ4" s="154">
        <f>SUMIFS('1.Data Part II-V'!$Q$13:$Q$114,'1.Data Part II-V'!$O$13:$O$114,AQ$3)</f>
        <v>0</v>
      </c>
      <c r="AR4" s="154">
        <f>SUMIFS('1.Data Part II-V'!$Q$13:$Q$114,'1.Data Part II-V'!$O$13:$O$114,AR$3)</f>
        <v>0</v>
      </c>
      <c r="AS4" s="154">
        <f>SUMIFS('1.Data Part II-V'!$Q$13:$Q$114,'1.Data Part II-V'!$O$13:$O$114,AS$3)</f>
        <v>0</v>
      </c>
      <c r="AT4" s="154">
        <f>SUMIFS('1.Data Part II-V'!$Q$13:$Q$114,'1.Data Part II-V'!$O$13:$O$114,AT$3)</f>
        <v>0</v>
      </c>
      <c r="AU4" s="154">
        <f>SUMIFS('1.Data Part II-V'!$Q$13:$Q$114,'1.Data Part II-V'!$O$13:$O$114,AU$3)</f>
        <v>0</v>
      </c>
      <c r="AV4" s="154">
        <f>SUMIFS('1.Data Part II-V'!$Q$13:$Q$114,'1.Data Part II-V'!$O$13:$O$114,AV$3)</f>
        <v>0</v>
      </c>
      <c r="AW4" s="154">
        <f>SUMIFS('1.Data Part II-V'!$Q$13:$Q$114,'1.Data Part II-V'!$O$13:$O$114,AW$3)</f>
        <v>0</v>
      </c>
      <c r="AX4" s="154">
        <f>SUMIFS('1.Data Part II-V'!$Q$13:$Q$114,'1.Data Part II-V'!$O$13:$O$114,AX$3)</f>
        <v>0</v>
      </c>
      <c r="AY4" s="154">
        <f>SUMIFS('1.Data Part II-V'!$Q$13:$Q$114,'1.Data Part II-V'!$O$13:$O$114,AY$3)</f>
        <v>0</v>
      </c>
      <c r="AZ4" s="154">
        <f>SUMIFS('1.Data Part II-V'!$Q$13:$Q$114,'1.Data Part II-V'!$O$13:$O$114,AZ$3)</f>
        <v>0</v>
      </c>
      <c r="BA4" s="154">
        <f>SUMIFS('1.Data Part II-V'!$Q$13:$Q$114,'1.Data Part II-V'!$O$13:$O$114,BA$3)</f>
        <v>0</v>
      </c>
      <c r="BB4" s="154">
        <f>SUMIFS('1.Data Part II-V'!$Q$13:$Q$114,'1.Data Part II-V'!$O$13:$O$114,BB$3)</f>
        <v>0</v>
      </c>
      <c r="BC4" s="154">
        <f>SUMIFS('1.Data Part II-V'!$Q$13:$Q$114,'1.Data Part II-V'!$O$13:$O$114,BC$3)</f>
        <v>0</v>
      </c>
      <c r="BD4" s="154">
        <f>SUMIFS('1.Data Part II-V'!$Q$13:$Q$114,'1.Data Part II-V'!$O$13:$O$114,BD$3)</f>
        <v>0</v>
      </c>
      <c r="BE4" s="154">
        <f>SUMIFS('1.Data Part II-V'!$Q$13:$Q$114,'1.Data Part II-V'!$O$13:$O$114,BE$3)</f>
        <v>0</v>
      </c>
      <c r="BF4" s="154">
        <f>SUMIFS('1.Data Part II-V'!$Q$13:$Q$114,'1.Data Part II-V'!$O$13:$O$114,BF$3)</f>
        <v>0</v>
      </c>
      <c r="BG4" s="154">
        <f>SUMIFS('1.Data Part II-V'!$Q$13:$Q$114,'1.Data Part II-V'!$O$13:$O$114,BG$3)</f>
        <v>0</v>
      </c>
      <c r="BH4" s="154">
        <f>SUMIFS('1.Data Part II-V'!$Q$13:$Q$114,'1.Data Part II-V'!$O$13:$O$114,BH$3)</f>
        <v>0</v>
      </c>
      <c r="BI4" s="154">
        <f>SUMIFS('1.Data Part II-V'!$Q$13:$Q$114,'1.Data Part II-V'!$O$13:$O$114,BI$3)</f>
        <v>0</v>
      </c>
      <c r="BJ4" s="154">
        <f>SUMIFS('1.Data Part II-V'!$Q$13:$Q$114,'1.Data Part II-V'!$O$13:$O$114,BJ$3)</f>
        <v>0</v>
      </c>
      <c r="BK4" s="154">
        <f>SUMIFS('1.Data Part II-V'!$Q$13:$Q$114,'1.Data Part II-V'!$O$13:$O$114,BK$3)</f>
        <v>0</v>
      </c>
      <c r="BL4" s="154">
        <f>SUMIFS('1.Data Part II-V'!$Q$13:$Q$114,'1.Data Part II-V'!$O$13:$O$114,BL$3)</f>
        <v>0</v>
      </c>
      <c r="BM4" s="154">
        <f>SUMIFS('1.Data Part II-V'!$Q$13:$Q$114,'1.Data Part II-V'!$O$13:$O$114,BM$3)</f>
        <v>0</v>
      </c>
      <c r="BN4" s="154">
        <f>SUMIFS('1.Data Part II-V'!$Q$13:$Q$114,'1.Data Part II-V'!$O$13:$O$114,BN$3)</f>
        <v>0</v>
      </c>
      <c r="BO4" s="154">
        <f>SUMIFS('1.Data Part II-V'!$Q$13:$Q$114,'1.Data Part II-V'!$O$13:$O$114,BO$3)</f>
        <v>0</v>
      </c>
      <c r="BP4" s="154">
        <f>SUMIFS('1.Data Part II-V'!$Q$13:$Q$114,'1.Data Part II-V'!$O$13:$O$114,BP$3)</f>
        <v>0</v>
      </c>
      <c r="BQ4" s="154">
        <f>SUMIFS('1.Data Part II-V'!$Q$13:$Q$114,'1.Data Part II-V'!$O$13:$O$114,BQ$3)</f>
        <v>0</v>
      </c>
      <c r="BR4" s="154">
        <f>SUMIFS('1.Data Part II-V'!$Q$13:$Q$114,'1.Data Part II-V'!$O$13:$O$114,BR$3)</f>
        <v>0</v>
      </c>
      <c r="BS4" s="154">
        <f>SUMIFS('1.Data Part II-V'!$Q$13:$Q$114,'1.Data Part II-V'!$O$13:$O$114,BS$3)</f>
        <v>0</v>
      </c>
      <c r="BT4" s="154">
        <f>SUMIFS('1.Data Part II-V'!$Q$13:$Q$114,'1.Data Part II-V'!$O$13:$O$114,BT$3)</f>
        <v>0</v>
      </c>
      <c r="BU4" s="154">
        <f>SUMIFS('1.Data Part II-V'!$Q$13:$Q$114,'1.Data Part II-V'!$O$13:$O$114,BU$3)</f>
        <v>0</v>
      </c>
      <c r="BV4" s="154">
        <f>SUMIFS('1.Data Part II-V'!$Q$13:$Q$114,'1.Data Part II-V'!$O$13:$O$114,BV$3)</f>
        <v>0</v>
      </c>
      <c r="BW4" s="154">
        <f>SUMIFS('1.Data Part II-V'!$Q$13:$Q$114,'1.Data Part II-V'!$O$13:$O$114,BW$3)</f>
        <v>0</v>
      </c>
      <c r="BX4" s="154">
        <f>SUMIFS('1.Data Part II-V'!$Q$13:$Q$114,'1.Data Part II-V'!$O$13:$O$114,BX$3)</f>
        <v>0</v>
      </c>
      <c r="BY4" s="154">
        <f>SUMIFS('1.Data Part II-V'!$Q$13:$Q$114,'1.Data Part II-V'!$O$13:$O$114,BY$3)</f>
        <v>0</v>
      </c>
      <c r="BZ4" s="154">
        <f>SUMIFS('1.Data Part II-V'!$Q$13:$Q$114,'1.Data Part II-V'!$O$13:$O$114,BZ$3)</f>
        <v>0</v>
      </c>
      <c r="CA4" s="154">
        <f>SUMIFS('1.Data Part II-V'!$Q$13:$Q$114,'1.Data Part II-V'!$O$13:$O$114,CA$3)</f>
        <v>0</v>
      </c>
      <c r="CB4" s="154">
        <f>SUMIFS('1.Data Part II-V'!$Q$13:$Q$114,'1.Data Part II-V'!$O$13:$O$114,CB$3)</f>
        <v>0</v>
      </c>
      <c r="CC4" s="154">
        <f>SUMIFS('1.Data Part II-V'!$Q$13:$Q$114,'1.Data Part II-V'!$O$13:$O$114,CC$3)</f>
        <v>0</v>
      </c>
      <c r="CD4" s="154">
        <f>SUMIFS('1.Data Part II-V'!$Q$13:$Q$114,'1.Data Part II-V'!$O$13:$O$114,CD$3)</f>
        <v>0</v>
      </c>
      <c r="CE4" s="154">
        <f>SUMIFS('1.Data Part II-V'!$Q$13:$Q$114,'1.Data Part II-V'!$O$13:$O$114,CE$3)</f>
        <v>0</v>
      </c>
      <c r="CF4" s="154">
        <f>SUMIFS('1.Data Part II-V'!$Q$13:$Q$114,'1.Data Part II-V'!$O$13:$O$114,CF$3)</f>
        <v>0</v>
      </c>
      <c r="CG4" s="154">
        <f>SUMIFS('1.Data Part II-V'!$Q$13:$Q$114,'1.Data Part II-V'!$O$13:$O$114,CG$3)</f>
        <v>0</v>
      </c>
      <c r="CH4" s="154">
        <f>SUMIFS('1.Data Part II-V'!$Q$13:$Q$114,'1.Data Part II-V'!$O$13:$O$114,CH$3)</f>
        <v>0</v>
      </c>
      <c r="CI4" s="154">
        <f>SUMIFS('1.Data Part II-V'!$Q$13:$Q$114,'1.Data Part II-V'!$O$13:$O$114,CI$3)</f>
        <v>0</v>
      </c>
      <c r="CJ4" s="154">
        <f>SUMIFS('1.Data Part II-V'!$Q$13:$Q$114,'1.Data Part II-V'!$O$13:$O$114,CJ$3)</f>
        <v>0</v>
      </c>
      <c r="CK4" s="154">
        <f>SUMIFS('1.Data Part II-V'!$Q$13:$Q$114,'1.Data Part II-V'!$O$13:$O$114,CK$3)</f>
        <v>0</v>
      </c>
      <c r="CL4" s="154">
        <f>SUMIFS('1.Data Part II-V'!$Q$13:$Q$114,'1.Data Part II-V'!$O$13:$O$114,CL$3)</f>
        <v>0</v>
      </c>
      <c r="CM4" s="154">
        <f>SUMIFS('1.Data Part II-V'!$Q$13:$Q$114,'1.Data Part II-V'!$O$13:$O$114,CM$3)</f>
        <v>0</v>
      </c>
      <c r="CN4" s="154">
        <f>SUMIFS('1.Data Part II-V'!$Q$13:$Q$114,'1.Data Part II-V'!$O$13:$O$114,CN$3)</f>
        <v>0</v>
      </c>
      <c r="CO4" s="154">
        <f>SUMIFS('1.Data Part II-V'!$Q$13:$Q$114,'1.Data Part II-V'!$O$13:$O$114,CO$3)</f>
        <v>0</v>
      </c>
      <c r="CP4" s="154">
        <f>SUMIFS('1.Data Part II-V'!$Q$13:$Q$114,'1.Data Part II-V'!$O$13:$O$114,CP$3)</f>
        <v>0</v>
      </c>
      <c r="CQ4" s="154">
        <f>SUMIFS('1.Data Part II-V'!$Q$13:$Q$114,'1.Data Part II-V'!$O$13:$O$114,CQ$3)</f>
        <v>0</v>
      </c>
      <c r="CR4" s="154">
        <f>SUMIFS('1.Data Part II-V'!$Q$13:$Q$114,'1.Data Part II-V'!$O$13:$O$114,CR$3)</f>
        <v>0</v>
      </c>
      <c r="CS4" s="154">
        <f>SUMIFS('1.Data Part II-V'!$Q$13:$Q$114,'1.Data Part II-V'!$O$13:$O$114,CS$3)</f>
        <v>0</v>
      </c>
      <c r="CT4" s="154">
        <f>SUMIFS('1.Data Part II-V'!$Q$13:$Q$114,'1.Data Part II-V'!$O$13:$O$114,CT$3)</f>
        <v>0</v>
      </c>
      <c r="CU4" s="154">
        <f>SUMIFS('1.Data Part II-V'!$Q$13:$Q$114,'1.Data Part II-V'!$O$13:$O$114,CU$3)</f>
        <v>0</v>
      </c>
      <c r="CV4" s="154">
        <f>SUMIFS('1.Data Part II-V'!$Q$13:$Q$114,'1.Data Part II-V'!$O$13:$O$114,CV$3)</f>
        <v>0</v>
      </c>
      <c r="CW4" s="154">
        <f>SUMIFS('1.Data Part II-V'!$Q$13:$Q$114,'1.Data Part II-V'!$O$13:$O$114,CW$3)</f>
        <v>0</v>
      </c>
      <c r="CX4" s="45">
        <f>SUMIFS('1.Data Part II-V'!$Q$13:$Q$114,'1.Data Part II-V'!$O$13:$O$114,CX$3)</f>
        <v>0</v>
      </c>
    </row>
    <row r="5" spans="2:102" s="42" customFormat="1" x14ac:dyDescent="0.25">
      <c r="B5" s="44" t="s">
        <v>223</v>
      </c>
      <c r="C5" s="159">
        <f>SUMIFS('1.Data Part II-V'!$Q$121:$Q$222,'1.Data Part II-V'!$O$121:$O$222,C$3)</f>
        <v>4000</v>
      </c>
      <c r="D5" s="154">
        <f>SUMIFS('1.Data Part II-V'!$Q$121:$Q$222,'1.Data Part II-V'!$O$121:$O$222,D$3)</f>
        <v>0</v>
      </c>
      <c r="E5" s="154">
        <f>SUMIFS('1.Data Part II-V'!$Q$121:$Q$222,'1.Data Part II-V'!$O$121:$O$222,E$3)</f>
        <v>0</v>
      </c>
      <c r="F5" s="154">
        <f>SUMIFS('1.Data Part II-V'!$Q$121:$Q$222,'1.Data Part II-V'!$O$121:$O$222,F$3)</f>
        <v>0</v>
      </c>
      <c r="G5" s="154">
        <f>SUMIFS('1.Data Part II-V'!$Q$121:$Q$222,'1.Data Part II-V'!$O$121:$O$222,G$3)</f>
        <v>0</v>
      </c>
      <c r="H5" s="154">
        <f>SUMIFS('1.Data Part II-V'!$Q$121:$Q$222,'1.Data Part II-V'!$O$121:$O$222,H$3)</f>
        <v>0</v>
      </c>
      <c r="I5" s="154">
        <f>SUMIFS('1.Data Part II-V'!$Q$121:$Q$222,'1.Data Part II-V'!$O$121:$O$222,I$3)</f>
        <v>0</v>
      </c>
      <c r="J5" s="154">
        <f>SUMIFS('1.Data Part II-V'!$Q$121:$Q$222,'1.Data Part II-V'!$O$121:$O$222,J$3)</f>
        <v>0</v>
      </c>
      <c r="K5" s="154">
        <f>SUMIFS('1.Data Part II-V'!$Q$121:$Q$222,'1.Data Part II-V'!$O$121:$O$222,K$3)</f>
        <v>0</v>
      </c>
      <c r="L5" s="154">
        <f>SUMIFS('1.Data Part II-V'!$Q$121:$Q$222,'1.Data Part II-V'!$O$121:$O$222,L$3)</f>
        <v>0</v>
      </c>
      <c r="M5" s="154">
        <f>SUMIFS('1.Data Part II-V'!$Q$121:$Q$222,'1.Data Part II-V'!$O$121:$O$222,M$3)</f>
        <v>0</v>
      </c>
      <c r="N5" s="154">
        <f>SUMIFS('1.Data Part II-V'!$Q$121:$Q$222,'1.Data Part II-V'!$O$121:$O$222,N$3)</f>
        <v>0</v>
      </c>
      <c r="O5" s="154">
        <f>SUMIFS('1.Data Part II-V'!$Q$121:$Q$222,'1.Data Part II-V'!$O$121:$O$222,O$3)</f>
        <v>0</v>
      </c>
      <c r="P5" s="154">
        <f>SUMIFS('1.Data Part II-V'!$Q$121:$Q$222,'1.Data Part II-V'!$O$121:$O$222,P$3)</f>
        <v>0</v>
      </c>
      <c r="Q5" s="154">
        <f>SUMIFS('1.Data Part II-V'!$Q$121:$Q$222,'1.Data Part II-V'!$O$121:$O$222,Q$3)</f>
        <v>0</v>
      </c>
      <c r="R5" s="154">
        <f>SUMIFS('1.Data Part II-V'!$Q$121:$Q$222,'1.Data Part II-V'!$O$121:$O$222,R$3)</f>
        <v>0</v>
      </c>
      <c r="S5" s="154">
        <f>SUMIFS('1.Data Part II-V'!$Q$121:$Q$222,'1.Data Part II-V'!$O$121:$O$222,S$3)</f>
        <v>0</v>
      </c>
      <c r="T5" s="154">
        <f>SUMIFS('1.Data Part II-V'!$Q$121:$Q$222,'1.Data Part II-V'!$O$121:$O$222,T$3)</f>
        <v>0</v>
      </c>
      <c r="U5" s="154">
        <f>SUMIFS('1.Data Part II-V'!$Q$121:$Q$222,'1.Data Part II-V'!$O$121:$O$222,U$3)</f>
        <v>0</v>
      </c>
      <c r="V5" s="154">
        <f>SUMIFS('1.Data Part II-V'!$Q$121:$Q$222,'1.Data Part II-V'!$O$121:$O$222,V$3)</f>
        <v>0</v>
      </c>
      <c r="W5" s="154">
        <f>SUMIFS('1.Data Part II-V'!$Q$121:$Q$222,'1.Data Part II-V'!$O$121:$O$222,W$3)</f>
        <v>0</v>
      </c>
      <c r="X5" s="154">
        <f>SUMIFS('1.Data Part II-V'!$Q$121:$Q$222,'1.Data Part II-V'!$O$121:$O$222,X$3)</f>
        <v>0</v>
      </c>
      <c r="Y5" s="154">
        <f>SUMIFS('1.Data Part II-V'!$Q$121:$Q$222,'1.Data Part II-V'!$O$121:$O$222,Y$3)</f>
        <v>0</v>
      </c>
      <c r="Z5" s="154">
        <f>SUMIFS('1.Data Part II-V'!$Q$121:$Q$222,'1.Data Part II-V'!$O$121:$O$222,Z$3)</f>
        <v>0</v>
      </c>
      <c r="AA5" s="154">
        <f>SUMIFS('1.Data Part II-V'!$Q$121:$Q$222,'1.Data Part II-V'!$O$121:$O$222,AA$3)</f>
        <v>0</v>
      </c>
      <c r="AB5" s="154">
        <f>SUMIFS('1.Data Part II-V'!$Q$121:$Q$222,'1.Data Part II-V'!$O$121:$O$222,AB$3)</f>
        <v>0</v>
      </c>
      <c r="AC5" s="154">
        <f>SUMIFS('1.Data Part II-V'!$Q$121:$Q$222,'1.Data Part II-V'!$O$121:$O$222,AC$3)</f>
        <v>0</v>
      </c>
      <c r="AD5" s="154">
        <f>SUMIFS('1.Data Part II-V'!$Q$121:$Q$222,'1.Data Part II-V'!$O$121:$O$222,AD$3)</f>
        <v>0</v>
      </c>
      <c r="AE5" s="154">
        <f>SUMIFS('1.Data Part II-V'!$Q$121:$Q$222,'1.Data Part II-V'!$O$121:$O$222,AE$3)</f>
        <v>0</v>
      </c>
      <c r="AF5" s="154">
        <f>SUMIFS('1.Data Part II-V'!$Q$121:$Q$222,'1.Data Part II-V'!$O$121:$O$222,AF$3)</f>
        <v>0</v>
      </c>
      <c r="AG5" s="154">
        <f>SUMIFS('1.Data Part II-V'!$Q$121:$Q$222,'1.Data Part II-V'!$O$121:$O$222,AG$3)</f>
        <v>0</v>
      </c>
      <c r="AH5" s="154">
        <f>SUMIFS('1.Data Part II-V'!$Q$121:$Q$222,'1.Data Part II-V'!$O$121:$O$222,AH$3)</f>
        <v>0</v>
      </c>
      <c r="AI5" s="154">
        <f>SUMIFS('1.Data Part II-V'!$Q$121:$Q$222,'1.Data Part II-V'!$O$121:$O$222,AI$3)</f>
        <v>0</v>
      </c>
      <c r="AJ5" s="154">
        <f>SUMIFS('1.Data Part II-V'!$Q$121:$Q$222,'1.Data Part II-V'!$O$121:$O$222,AJ$3)</f>
        <v>0</v>
      </c>
      <c r="AK5" s="154">
        <f>SUMIFS('1.Data Part II-V'!$Q$121:$Q$222,'1.Data Part II-V'!$O$121:$O$222,AK$3)</f>
        <v>0</v>
      </c>
      <c r="AL5" s="154">
        <f>SUMIFS('1.Data Part II-V'!$Q$121:$Q$222,'1.Data Part II-V'!$O$121:$O$222,AL$3)</f>
        <v>0</v>
      </c>
      <c r="AM5" s="154">
        <f>SUMIFS('1.Data Part II-V'!$Q$121:$Q$222,'1.Data Part II-V'!$O$121:$O$222,AM$3)</f>
        <v>0</v>
      </c>
      <c r="AN5" s="154">
        <f>SUMIFS('1.Data Part II-V'!$Q$121:$Q$222,'1.Data Part II-V'!$O$121:$O$222,AN$3)</f>
        <v>0</v>
      </c>
      <c r="AO5" s="154">
        <f>SUMIFS('1.Data Part II-V'!$Q$121:$Q$222,'1.Data Part II-V'!$O$121:$O$222,AO$3)</f>
        <v>0</v>
      </c>
      <c r="AP5" s="154">
        <f>SUMIFS('1.Data Part II-V'!$Q$121:$Q$222,'1.Data Part II-V'!$O$121:$O$222,AP$3)</f>
        <v>0</v>
      </c>
      <c r="AQ5" s="154">
        <f>SUMIFS('1.Data Part II-V'!$Q$121:$Q$222,'1.Data Part II-V'!$O$121:$O$222,AQ$3)</f>
        <v>0</v>
      </c>
      <c r="AR5" s="154">
        <f>SUMIFS('1.Data Part II-V'!$Q$121:$Q$222,'1.Data Part II-V'!$O$121:$O$222,AR$3)</f>
        <v>0</v>
      </c>
      <c r="AS5" s="154">
        <f>SUMIFS('1.Data Part II-V'!$Q$121:$Q$222,'1.Data Part II-V'!$O$121:$O$222,AS$3)</f>
        <v>0</v>
      </c>
      <c r="AT5" s="154">
        <f>SUMIFS('1.Data Part II-V'!$Q$121:$Q$222,'1.Data Part II-V'!$O$121:$O$222,AT$3)</f>
        <v>0</v>
      </c>
      <c r="AU5" s="154">
        <f>SUMIFS('1.Data Part II-V'!$Q$121:$Q$222,'1.Data Part II-V'!$O$121:$O$222,AU$3)</f>
        <v>0</v>
      </c>
      <c r="AV5" s="154">
        <f>SUMIFS('1.Data Part II-V'!$Q$121:$Q$222,'1.Data Part II-V'!$O$121:$O$222,AV$3)</f>
        <v>0</v>
      </c>
      <c r="AW5" s="154">
        <f>SUMIFS('1.Data Part II-V'!$Q$121:$Q$222,'1.Data Part II-V'!$O$121:$O$222,AW$3)</f>
        <v>0</v>
      </c>
      <c r="AX5" s="154">
        <f>SUMIFS('1.Data Part II-V'!$Q$121:$Q$222,'1.Data Part II-V'!$O$121:$O$222,AX$3)</f>
        <v>0</v>
      </c>
      <c r="AY5" s="154">
        <f>SUMIFS('1.Data Part II-V'!$Q$121:$Q$222,'1.Data Part II-V'!$O$121:$O$222,AY$3)</f>
        <v>0</v>
      </c>
      <c r="AZ5" s="154">
        <f>SUMIFS('1.Data Part II-V'!$Q$121:$Q$222,'1.Data Part II-V'!$O$121:$O$222,AZ$3)</f>
        <v>0</v>
      </c>
      <c r="BA5" s="154">
        <f>SUMIFS('1.Data Part II-V'!$Q$121:$Q$222,'1.Data Part II-V'!$O$121:$O$222,BA$3)</f>
        <v>0</v>
      </c>
      <c r="BB5" s="154">
        <f>SUMIFS('1.Data Part II-V'!$Q$121:$Q$222,'1.Data Part II-V'!$O$121:$O$222,BB$3)</f>
        <v>0</v>
      </c>
      <c r="BC5" s="154">
        <f>SUMIFS('1.Data Part II-V'!$Q$121:$Q$222,'1.Data Part II-V'!$O$121:$O$222,BC$3)</f>
        <v>0</v>
      </c>
      <c r="BD5" s="154">
        <f>SUMIFS('1.Data Part II-V'!$Q$121:$Q$222,'1.Data Part II-V'!$O$121:$O$222,BD$3)</f>
        <v>0</v>
      </c>
      <c r="BE5" s="154">
        <f>SUMIFS('1.Data Part II-V'!$Q$121:$Q$222,'1.Data Part II-V'!$O$121:$O$222,BE$3)</f>
        <v>0</v>
      </c>
      <c r="BF5" s="154">
        <f>SUMIFS('1.Data Part II-V'!$Q$121:$Q$222,'1.Data Part II-V'!$O$121:$O$222,BF$3)</f>
        <v>0</v>
      </c>
      <c r="BG5" s="154">
        <f>SUMIFS('1.Data Part II-V'!$Q$121:$Q$222,'1.Data Part II-V'!$O$121:$O$222,BG$3)</f>
        <v>0</v>
      </c>
      <c r="BH5" s="154">
        <f>SUMIFS('1.Data Part II-V'!$Q$121:$Q$222,'1.Data Part II-V'!$O$121:$O$222,BH$3)</f>
        <v>0</v>
      </c>
      <c r="BI5" s="154">
        <f>SUMIFS('1.Data Part II-V'!$Q$121:$Q$222,'1.Data Part II-V'!$O$121:$O$222,BI$3)</f>
        <v>0</v>
      </c>
      <c r="BJ5" s="154">
        <f>SUMIFS('1.Data Part II-V'!$Q$121:$Q$222,'1.Data Part II-V'!$O$121:$O$222,BJ$3)</f>
        <v>0</v>
      </c>
      <c r="BK5" s="154">
        <f>SUMIFS('1.Data Part II-V'!$Q$121:$Q$222,'1.Data Part II-V'!$O$121:$O$222,BK$3)</f>
        <v>0</v>
      </c>
      <c r="BL5" s="154">
        <f>SUMIFS('1.Data Part II-V'!$Q$121:$Q$222,'1.Data Part II-V'!$O$121:$O$222,BL$3)</f>
        <v>0</v>
      </c>
      <c r="BM5" s="154">
        <f>SUMIFS('1.Data Part II-V'!$Q$121:$Q$222,'1.Data Part II-V'!$O$121:$O$222,BM$3)</f>
        <v>0</v>
      </c>
      <c r="BN5" s="154">
        <f>SUMIFS('1.Data Part II-V'!$Q$121:$Q$222,'1.Data Part II-V'!$O$121:$O$222,BN$3)</f>
        <v>0</v>
      </c>
      <c r="BO5" s="154">
        <f>SUMIFS('1.Data Part II-V'!$Q$121:$Q$222,'1.Data Part II-V'!$O$121:$O$222,BO$3)</f>
        <v>0</v>
      </c>
      <c r="BP5" s="154">
        <f>SUMIFS('1.Data Part II-V'!$Q$121:$Q$222,'1.Data Part II-V'!$O$121:$O$222,BP$3)</f>
        <v>0</v>
      </c>
      <c r="BQ5" s="154">
        <f>SUMIFS('1.Data Part II-V'!$Q$121:$Q$222,'1.Data Part II-V'!$O$121:$O$222,BQ$3)</f>
        <v>0</v>
      </c>
      <c r="BR5" s="154">
        <f>SUMIFS('1.Data Part II-V'!$Q$121:$Q$222,'1.Data Part II-V'!$O$121:$O$222,BR$3)</f>
        <v>0</v>
      </c>
      <c r="BS5" s="154">
        <f>SUMIFS('1.Data Part II-V'!$Q$121:$Q$222,'1.Data Part II-V'!$O$121:$O$222,BS$3)</f>
        <v>0</v>
      </c>
      <c r="BT5" s="154">
        <f>SUMIFS('1.Data Part II-V'!$Q$121:$Q$222,'1.Data Part II-V'!$O$121:$O$222,BT$3)</f>
        <v>0</v>
      </c>
      <c r="BU5" s="154">
        <f>SUMIFS('1.Data Part II-V'!$Q$121:$Q$222,'1.Data Part II-V'!$O$121:$O$222,BU$3)</f>
        <v>0</v>
      </c>
      <c r="BV5" s="154">
        <f>SUMIFS('1.Data Part II-V'!$Q$121:$Q$222,'1.Data Part II-V'!$O$121:$O$222,BV$3)</f>
        <v>0</v>
      </c>
      <c r="BW5" s="154">
        <f>SUMIFS('1.Data Part II-V'!$Q$121:$Q$222,'1.Data Part II-V'!$O$121:$O$222,BW$3)</f>
        <v>0</v>
      </c>
      <c r="BX5" s="154">
        <f>SUMIFS('1.Data Part II-V'!$Q$121:$Q$222,'1.Data Part II-V'!$O$121:$O$222,BX$3)</f>
        <v>0</v>
      </c>
      <c r="BY5" s="154">
        <f>SUMIFS('1.Data Part II-V'!$Q$121:$Q$222,'1.Data Part II-V'!$O$121:$O$222,BY$3)</f>
        <v>0</v>
      </c>
      <c r="BZ5" s="154">
        <f>SUMIFS('1.Data Part II-V'!$Q$121:$Q$222,'1.Data Part II-V'!$O$121:$O$222,BZ$3)</f>
        <v>0</v>
      </c>
      <c r="CA5" s="154">
        <f>SUMIFS('1.Data Part II-V'!$Q$121:$Q$222,'1.Data Part II-V'!$O$121:$O$222,CA$3)</f>
        <v>0</v>
      </c>
      <c r="CB5" s="154">
        <f>SUMIFS('1.Data Part II-V'!$Q$121:$Q$222,'1.Data Part II-V'!$O$121:$O$222,CB$3)</f>
        <v>0</v>
      </c>
      <c r="CC5" s="154">
        <f>SUMIFS('1.Data Part II-V'!$Q$121:$Q$222,'1.Data Part II-V'!$O$121:$O$222,CC$3)</f>
        <v>0</v>
      </c>
      <c r="CD5" s="154">
        <f>SUMIFS('1.Data Part II-V'!$Q$121:$Q$222,'1.Data Part II-V'!$O$121:$O$222,CD$3)</f>
        <v>0</v>
      </c>
      <c r="CE5" s="154">
        <f>SUMIFS('1.Data Part II-V'!$Q$121:$Q$222,'1.Data Part II-V'!$O$121:$O$222,CE$3)</f>
        <v>0</v>
      </c>
      <c r="CF5" s="154">
        <f>SUMIFS('1.Data Part II-V'!$Q$121:$Q$222,'1.Data Part II-V'!$O$121:$O$222,CF$3)</f>
        <v>0</v>
      </c>
      <c r="CG5" s="154">
        <f>SUMIFS('1.Data Part II-V'!$Q$121:$Q$222,'1.Data Part II-V'!$O$121:$O$222,CG$3)</f>
        <v>0</v>
      </c>
      <c r="CH5" s="154">
        <f>SUMIFS('1.Data Part II-V'!$Q$121:$Q$222,'1.Data Part II-V'!$O$121:$O$222,CH$3)</f>
        <v>0</v>
      </c>
      <c r="CI5" s="154">
        <f>SUMIFS('1.Data Part II-V'!$Q$121:$Q$222,'1.Data Part II-V'!$O$121:$O$222,CI$3)</f>
        <v>0</v>
      </c>
      <c r="CJ5" s="154">
        <f>SUMIFS('1.Data Part II-V'!$Q$121:$Q$222,'1.Data Part II-V'!$O$121:$O$222,CJ$3)</f>
        <v>0</v>
      </c>
      <c r="CK5" s="154">
        <f>SUMIFS('1.Data Part II-V'!$Q$121:$Q$222,'1.Data Part II-V'!$O$121:$O$222,CK$3)</f>
        <v>0</v>
      </c>
      <c r="CL5" s="154">
        <f>SUMIFS('1.Data Part II-V'!$Q$121:$Q$222,'1.Data Part II-V'!$O$121:$O$222,CL$3)</f>
        <v>0</v>
      </c>
      <c r="CM5" s="154">
        <f>SUMIFS('1.Data Part II-V'!$Q$121:$Q$222,'1.Data Part II-V'!$O$121:$O$222,CM$3)</f>
        <v>0</v>
      </c>
      <c r="CN5" s="154">
        <f>SUMIFS('1.Data Part II-V'!$Q$121:$Q$222,'1.Data Part II-V'!$O$121:$O$222,CN$3)</f>
        <v>0</v>
      </c>
      <c r="CO5" s="154">
        <f>SUMIFS('1.Data Part II-V'!$Q$121:$Q$222,'1.Data Part II-V'!$O$121:$O$222,CO$3)</f>
        <v>0</v>
      </c>
      <c r="CP5" s="154">
        <f>SUMIFS('1.Data Part II-V'!$Q$121:$Q$222,'1.Data Part II-V'!$O$121:$O$222,CP$3)</f>
        <v>0</v>
      </c>
      <c r="CQ5" s="154">
        <f>SUMIFS('1.Data Part II-V'!$Q$121:$Q$222,'1.Data Part II-V'!$O$121:$O$222,CQ$3)</f>
        <v>0</v>
      </c>
      <c r="CR5" s="154">
        <f>SUMIFS('1.Data Part II-V'!$Q$121:$Q$222,'1.Data Part II-V'!$O$121:$O$222,CR$3)</f>
        <v>0</v>
      </c>
      <c r="CS5" s="154">
        <f>SUMIFS('1.Data Part II-V'!$Q$121:$Q$222,'1.Data Part II-V'!$O$121:$O$222,CS$3)</f>
        <v>0</v>
      </c>
      <c r="CT5" s="154">
        <f>SUMIFS('1.Data Part II-V'!$Q$121:$Q$222,'1.Data Part II-V'!$O$121:$O$222,CT$3)</f>
        <v>0</v>
      </c>
      <c r="CU5" s="154">
        <f>SUMIFS('1.Data Part II-V'!$Q$121:$Q$222,'1.Data Part II-V'!$O$121:$O$222,CU$3)</f>
        <v>0</v>
      </c>
      <c r="CV5" s="154">
        <f>SUMIFS('1.Data Part II-V'!$Q$121:$Q$222,'1.Data Part II-V'!$O$121:$O$222,CV$3)</f>
        <v>0</v>
      </c>
      <c r="CW5" s="154">
        <f>SUMIFS('1.Data Part II-V'!$Q$121:$Q$222,'1.Data Part II-V'!$O$121:$O$222,CW$3)</f>
        <v>0</v>
      </c>
      <c r="CX5" s="45">
        <f>SUMIFS('1.Data Part II-V'!$Q$121:$Q$222,'1.Data Part II-V'!$O$121:$O$222,CX$3)</f>
        <v>0</v>
      </c>
    </row>
    <row r="6" spans="2:102" s="42" customFormat="1" x14ac:dyDescent="0.25">
      <c r="B6" s="44" t="s">
        <v>154</v>
      </c>
      <c r="C6" s="159">
        <f>SUMIFS('1.Data Part II-V'!$Q$229:$Q$330,'1.Data Part II-V'!$O$229:$O$330,C$3)</f>
        <v>2000</v>
      </c>
      <c r="D6" s="154">
        <f>SUMIFS('1.Data Part II-V'!$Q$229:$Q$330,'1.Data Part II-V'!$O$229:$O$330,D$3)</f>
        <v>0</v>
      </c>
      <c r="E6" s="154">
        <f>SUMIFS('1.Data Part II-V'!$Q$229:$Q$330,'1.Data Part II-V'!$O$229:$O$330,E$3)</f>
        <v>0</v>
      </c>
      <c r="F6" s="154">
        <f>SUMIFS('1.Data Part II-V'!$Q$229:$Q$330,'1.Data Part II-V'!$O$229:$O$330,F$3)</f>
        <v>0</v>
      </c>
      <c r="G6" s="154">
        <f>SUMIFS('1.Data Part II-V'!$Q$229:$Q$330,'1.Data Part II-V'!$O$229:$O$330,G$3)</f>
        <v>0</v>
      </c>
      <c r="H6" s="154">
        <f>SUMIFS('1.Data Part II-V'!$Q$229:$Q$330,'1.Data Part II-V'!$O$229:$O$330,H$3)</f>
        <v>0</v>
      </c>
      <c r="I6" s="154">
        <f>SUMIFS('1.Data Part II-V'!$Q$229:$Q$330,'1.Data Part II-V'!$O$229:$O$330,I$3)</f>
        <v>0</v>
      </c>
      <c r="J6" s="154">
        <f>SUMIFS('1.Data Part II-V'!$Q$229:$Q$330,'1.Data Part II-V'!$O$229:$O$330,J$3)</f>
        <v>0</v>
      </c>
      <c r="K6" s="154">
        <f>SUMIFS('1.Data Part II-V'!$Q$229:$Q$330,'1.Data Part II-V'!$O$229:$O$330,K$3)</f>
        <v>0</v>
      </c>
      <c r="L6" s="154">
        <f>SUMIFS('1.Data Part II-V'!$Q$229:$Q$330,'1.Data Part II-V'!$O$229:$O$330,L$3)</f>
        <v>0</v>
      </c>
      <c r="M6" s="154">
        <f>SUMIFS('1.Data Part II-V'!$Q$229:$Q$330,'1.Data Part II-V'!$O$229:$O$330,M$3)</f>
        <v>0</v>
      </c>
      <c r="N6" s="154">
        <f>SUMIFS('1.Data Part II-V'!$Q$229:$Q$330,'1.Data Part II-V'!$O$229:$O$330,N$3)</f>
        <v>0</v>
      </c>
      <c r="O6" s="154">
        <f>SUMIFS('1.Data Part II-V'!$Q$229:$Q$330,'1.Data Part II-V'!$O$229:$O$330,O$3)</f>
        <v>0</v>
      </c>
      <c r="P6" s="154">
        <f>SUMIFS('1.Data Part II-V'!$Q$229:$Q$330,'1.Data Part II-V'!$O$229:$O$330,P$3)</f>
        <v>0</v>
      </c>
      <c r="Q6" s="154">
        <f>SUMIFS('1.Data Part II-V'!$Q$229:$Q$330,'1.Data Part II-V'!$O$229:$O$330,Q$3)</f>
        <v>0</v>
      </c>
      <c r="R6" s="154">
        <f>SUMIFS('1.Data Part II-V'!$Q$229:$Q$330,'1.Data Part II-V'!$O$229:$O$330,R$3)</f>
        <v>0</v>
      </c>
      <c r="S6" s="154">
        <f>SUMIFS('1.Data Part II-V'!$Q$229:$Q$330,'1.Data Part II-V'!$O$229:$O$330,S$3)</f>
        <v>0</v>
      </c>
      <c r="T6" s="154">
        <f>SUMIFS('1.Data Part II-V'!$Q$229:$Q$330,'1.Data Part II-V'!$O$229:$O$330,T$3)</f>
        <v>0</v>
      </c>
      <c r="U6" s="154">
        <f>SUMIFS('1.Data Part II-V'!$Q$229:$Q$330,'1.Data Part II-V'!$O$229:$O$330,U$3)</f>
        <v>0</v>
      </c>
      <c r="V6" s="154">
        <f>SUMIFS('1.Data Part II-V'!$Q$229:$Q$330,'1.Data Part II-V'!$O$229:$O$330,V$3)</f>
        <v>0</v>
      </c>
      <c r="W6" s="154">
        <f>SUMIFS('1.Data Part II-V'!$Q$229:$Q$330,'1.Data Part II-V'!$O$229:$O$330,W$3)</f>
        <v>0</v>
      </c>
      <c r="X6" s="154">
        <f>SUMIFS('1.Data Part II-V'!$Q$229:$Q$330,'1.Data Part II-V'!$O$229:$O$330,X$3)</f>
        <v>0</v>
      </c>
      <c r="Y6" s="154">
        <f>SUMIFS('1.Data Part II-V'!$Q$229:$Q$330,'1.Data Part II-V'!$O$229:$O$330,Y$3)</f>
        <v>0</v>
      </c>
      <c r="Z6" s="154">
        <f>SUMIFS('1.Data Part II-V'!$Q$229:$Q$330,'1.Data Part II-V'!$O$229:$O$330,Z$3)</f>
        <v>0</v>
      </c>
      <c r="AA6" s="154">
        <f>SUMIFS('1.Data Part II-V'!$Q$229:$Q$330,'1.Data Part II-V'!$O$229:$O$330,AA$3)</f>
        <v>0</v>
      </c>
      <c r="AB6" s="154">
        <f>SUMIFS('1.Data Part II-V'!$Q$229:$Q$330,'1.Data Part II-V'!$O$229:$O$330,AB$3)</f>
        <v>0</v>
      </c>
      <c r="AC6" s="154">
        <f>SUMIFS('1.Data Part II-V'!$Q$229:$Q$330,'1.Data Part II-V'!$O$229:$O$330,AC$3)</f>
        <v>0</v>
      </c>
      <c r="AD6" s="154">
        <f>SUMIFS('1.Data Part II-V'!$Q$229:$Q$330,'1.Data Part II-V'!$O$229:$O$330,AD$3)</f>
        <v>0</v>
      </c>
      <c r="AE6" s="154">
        <f>SUMIFS('1.Data Part II-V'!$Q$229:$Q$330,'1.Data Part II-V'!$O$229:$O$330,AE$3)</f>
        <v>0</v>
      </c>
      <c r="AF6" s="154">
        <f>SUMIFS('1.Data Part II-V'!$Q$229:$Q$330,'1.Data Part II-V'!$O$229:$O$330,AF$3)</f>
        <v>0</v>
      </c>
      <c r="AG6" s="154">
        <f>SUMIFS('1.Data Part II-V'!$Q$229:$Q$330,'1.Data Part II-V'!$O$229:$O$330,AG$3)</f>
        <v>0</v>
      </c>
      <c r="AH6" s="154">
        <f>SUMIFS('1.Data Part II-V'!$Q$229:$Q$330,'1.Data Part II-V'!$O$229:$O$330,AH$3)</f>
        <v>0</v>
      </c>
      <c r="AI6" s="154">
        <f>SUMIFS('1.Data Part II-V'!$Q$229:$Q$330,'1.Data Part II-V'!$O$229:$O$330,AI$3)</f>
        <v>0</v>
      </c>
      <c r="AJ6" s="154">
        <f>SUMIFS('1.Data Part II-V'!$Q$229:$Q$330,'1.Data Part II-V'!$O$229:$O$330,AJ$3)</f>
        <v>0</v>
      </c>
      <c r="AK6" s="154">
        <f>SUMIFS('1.Data Part II-V'!$Q$229:$Q$330,'1.Data Part II-V'!$O$229:$O$330,AK$3)</f>
        <v>0</v>
      </c>
      <c r="AL6" s="154">
        <f>SUMIFS('1.Data Part II-V'!$Q$229:$Q$330,'1.Data Part II-V'!$O$229:$O$330,AL$3)</f>
        <v>0</v>
      </c>
      <c r="AM6" s="154">
        <f>SUMIFS('1.Data Part II-V'!$Q$229:$Q$330,'1.Data Part II-V'!$O$229:$O$330,AM$3)</f>
        <v>0</v>
      </c>
      <c r="AN6" s="154">
        <f>SUMIFS('1.Data Part II-V'!$Q$229:$Q$330,'1.Data Part II-V'!$O$229:$O$330,AN$3)</f>
        <v>0</v>
      </c>
      <c r="AO6" s="154">
        <f>SUMIFS('1.Data Part II-V'!$Q$229:$Q$330,'1.Data Part II-V'!$O$229:$O$330,AO$3)</f>
        <v>0</v>
      </c>
      <c r="AP6" s="154">
        <f>SUMIFS('1.Data Part II-V'!$Q$229:$Q$330,'1.Data Part II-V'!$O$229:$O$330,AP$3)</f>
        <v>0</v>
      </c>
      <c r="AQ6" s="154">
        <f>SUMIFS('1.Data Part II-V'!$Q$229:$Q$330,'1.Data Part II-V'!$O$229:$O$330,AQ$3)</f>
        <v>0</v>
      </c>
      <c r="AR6" s="154">
        <f>SUMIFS('1.Data Part II-V'!$Q$229:$Q$330,'1.Data Part II-V'!$O$229:$O$330,AR$3)</f>
        <v>0</v>
      </c>
      <c r="AS6" s="154">
        <f>SUMIFS('1.Data Part II-V'!$Q$229:$Q$330,'1.Data Part II-V'!$O$229:$O$330,AS$3)</f>
        <v>0</v>
      </c>
      <c r="AT6" s="154">
        <f>SUMIFS('1.Data Part II-V'!$Q$229:$Q$330,'1.Data Part II-V'!$O$229:$O$330,AT$3)</f>
        <v>0</v>
      </c>
      <c r="AU6" s="154">
        <f>SUMIFS('1.Data Part II-V'!$Q$229:$Q$330,'1.Data Part II-V'!$O$229:$O$330,AU$3)</f>
        <v>0</v>
      </c>
      <c r="AV6" s="154">
        <f>SUMIFS('1.Data Part II-V'!$Q$229:$Q$330,'1.Data Part II-V'!$O$229:$O$330,AV$3)</f>
        <v>0</v>
      </c>
      <c r="AW6" s="154">
        <f>SUMIFS('1.Data Part II-V'!$Q$229:$Q$330,'1.Data Part II-V'!$O$229:$O$330,AW$3)</f>
        <v>0</v>
      </c>
      <c r="AX6" s="154">
        <f>SUMIFS('1.Data Part II-V'!$Q$229:$Q$330,'1.Data Part II-V'!$O$229:$O$330,AX$3)</f>
        <v>0</v>
      </c>
      <c r="AY6" s="154">
        <f>SUMIFS('1.Data Part II-V'!$Q$229:$Q$330,'1.Data Part II-V'!$O$229:$O$330,AY$3)</f>
        <v>0</v>
      </c>
      <c r="AZ6" s="154">
        <f>SUMIFS('1.Data Part II-V'!$Q$229:$Q$330,'1.Data Part II-V'!$O$229:$O$330,AZ$3)</f>
        <v>0</v>
      </c>
      <c r="BA6" s="154">
        <f>SUMIFS('1.Data Part II-V'!$Q$229:$Q$330,'1.Data Part II-V'!$O$229:$O$330,BA$3)</f>
        <v>0</v>
      </c>
      <c r="BB6" s="154">
        <f>SUMIFS('1.Data Part II-V'!$Q$229:$Q$330,'1.Data Part II-V'!$O$229:$O$330,BB$3)</f>
        <v>0</v>
      </c>
      <c r="BC6" s="154">
        <f>SUMIFS('1.Data Part II-V'!$Q$229:$Q$330,'1.Data Part II-V'!$O$229:$O$330,BC$3)</f>
        <v>0</v>
      </c>
      <c r="BD6" s="154">
        <f>SUMIFS('1.Data Part II-V'!$Q$229:$Q$330,'1.Data Part II-V'!$O$229:$O$330,BD$3)</f>
        <v>0</v>
      </c>
      <c r="BE6" s="154">
        <f>SUMIFS('1.Data Part II-V'!$Q$229:$Q$330,'1.Data Part II-V'!$O$229:$O$330,BE$3)</f>
        <v>0</v>
      </c>
      <c r="BF6" s="154">
        <f>SUMIFS('1.Data Part II-V'!$Q$229:$Q$330,'1.Data Part II-V'!$O$229:$O$330,BF$3)</f>
        <v>0</v>
      </c>
      <c r="BG6" s="154">
        <f>SUMIFS('1.Data Part II-V'!$Q$229:$Q$330,'1.Data Part II-V'!$O$229:$O$330,BG$3)</f>
        <v>0</v>
      </c>
      <c r="BH6" s="154">
        <f>SUMIFS('1.Data Part II-V'!$Q$229:$Q$330,'1.Data Part II-V'!$O$229:$O$330,BH$3)</f>
        <v>0</v>
      </c>
      <c r="BI6" s="154">
        <f>SUMIFS('1.Data Part II-V'!$Q$229:$Q$330,'1.Data Part II-V'!$O$229:$O$330,BI$3)</f>
        <v>0</v>
      </c>
      <c r="BJ6" s="154">
        <f>SUMIFS('1.Data Part II-V'!$Q$229:$Q$330,'1.Data Part II-V'!$O$229:$O$330,BJ$3)</f>
        <v>0</v>
      </c>
      <c r="BK6" s="154">
        <f>SUMIFS('1.Data Part II-V'!$Q$229:$Q$330,'1.Data Part II-V'!$O$229:$O$330,BK$3)</f>
        <v>0</v>
      </c>
      <c r="BL6" s="154">
        <f>SUMIFS('1.Data Part II-V'!$Q$229:$Q$330,'1.Data Part II-V'!$O$229:$O$330,BL$3)</f>
        <v>0</v>
      </c>
      <c r="BM6" s="154">
        <f>SUMIFS('1.Data Part II-V'!$Q$229:$Q$330,'1.Data Part II-V'!$O$229:$O$330,BM$3)</f>
        <v>0</v>
      </c>
      <c r="BN6" s="154">
        <f>SUMIFS('1.Data Part II-V'!$Q$229:$Q$330,'1.Data Part II-V'!$O$229:$O$330,BN$3)</f>
        <v>0</v>
      </c>
      <c r="BO6" s="154">
        <f>SUMIFS('1.Data Part II-V'!$Q$229:$Q$330,'1.Data Part II-V'!$O$229:$O$330,BO$3)</f>
        <v>0</v>
      </c>
      <c r="BP6" s="154">
        <f>SUMIFS('1.Data Part II-V'!$Q$229:$Q$330,'1.Data Part II-V'!$O$229:$O$330,BP$3)</f>
        <v>0</v>
      </c>
      <c r="BQ6" s="154">
        <f>SUMIFS('1.Data Part II-V'!$Q$229:$Q$330,'1.Data Part II-V'!$O$229:$O$330,BQ$3)</f>
        <v>0</v>
      </c>
      <c r="BR6" s="154">
        <f>SUMIFS('1.Data Part II-V'!$Q$229:$Q$330,'1.Data Part II-V'!$O$229:$O$330,BR$3)</f>
        <v>0</v>
      </c>
      <c r="BS6" s="154">
        <f>SUMIFS('1.Data Part II-V'!$Q$229:$Q$330,'1.Data Part II-V'!$O$229:$O$330,BS$3)</f>
        <v>0</v>
      </c>
      <c r="BT6" s="154">
        <f>SUMIFS('1.Data Part II-V'!$Q$229:$Q$330,'1.Data Part II-V'!$O$229:$O$330,BT$3)</f>
        <v>0</v>
      </c>
      <c r="BU6" s="154">
        <f>SUMIFS('1.Data Part II-V'!$Q$229:$Q$330,'1.Data Part II-V'!$O$229:$O$330,BU$3)</f>
        <v>0</v>
      </c>
      <c r="BV6" s="154">
        <f>SUMIFS('1.Data Part II-V'!$Q$229:$Q$330,'1.Data Part II-V'!$O$229:$O$330,BV$3)</f>
        <v>0</v>
      </c>
      <c r="BW6" s="154">
        <f>SUMIFS('1.Data Part II-V'!$Q$229:$Q$330,'1.Data Part II-V'!$O$229:$O$330,BW$3)</f>
        <v>0</v>
      </c>
      <c r="BX6" s="154">
        <f>SUMIFS('1.Data Part II-V'!$Q$229:$Q$330,'1.Data Part II-V'!$O$229:$O$330,BX$3)</f>
        <v>0</v>
      </c>
      <c r="BY6" s="154">
        <f>SUMIFS('1.Data Part II-V'!$Q$229:$Q$330,'1.Data Part II-V'!$O$229:$O$330,BY$3)</f>
        <v>0</v>
      </c>
      <c r="BZ6" s="154">
        <f>SUMIFS('1.Data Part II-V'!$Q$229:$Q$330,'1.Data Part II-V'!$O$229:$O$330,BZ$3)</f>
        <v>0</v>
      </c>
      <c r="CA6" s="154">
        <f>SUMIFS('1.Data Part II-V'!$Q$229:$Q$330,'1.Data Part II-V'!$O$229:$O$330,CA$3)</f>
        <v>0</v>
      </c>
      <c r="CB6" s="154">
        <f>SUMIFS('1.Data Part II-V'!$Q$229:$Q$330,'1.Data Part II-V'!$O$229:$O$330,CB$3)</f>
        <v>0</v>
      </c>
      <c r="CC6" s="154">
        <f>SUMIFS('1.Data Part II-V'!$Q$229:$Q$330,'1.Data Part II-V'!$O$229:$O$330,CC$3)</f>
        <v>0</v>
      </c>
      <c r="CD6" s="154">
        <f>SUMIFS('1.Data Part II-V'!$Q$229:$Q$330,'1.Data Part II-V'!$O$229:$O$330,CD$3)</f>
        <v>0</v>
      </c>
      <c r="CE6" s="154">
        <f>SUMIFS('1.Data Part II-V'!$Q$229:$Q$330,'1.Data Part II-V'!$O$229:$O$330,CE$3)</f>
        <v>0</v>
      </c>
      <c r="CF6" s="154">
        <f>SUMIFS('1.Data Part II-V'!$Q$229:$Q$330,'1.Data Part II-V'!$O$229:$O$330,CF$3)</f>
        <v>0</v>
      </c>
      <c r="CG6" s="154">
        <f>SUMIFS('1.Data Part II-V'!$Q$229:$Q$330,'1.Data Part II-V'!$O$229:$O$330,CG$3)</f>
        <v>0</v>
      </c>
      <c r="CH6" s="154">
        <f>SUMIFS('1.Data Part II-V'!$Q$229:$Q$330,'1.Data Part II-V'!$O$229:$O$330,CH$3)</f>
        <v>0</v>
      </c>
      <c r="CI6" s="154">
        <f>SUMIFS('1.Data Part II-V'!$Q$229:$Q$330,'1.Data Part II-V'!$O$229:$O$330,CI$3)</f>
        <v>0</v>
      </c>
      <c r="CJ6" s="154">
        <f>SUMIFS('1.Data Part II-V'!$Q$229:$Q$330,'1.Data Part II-V'!$O$229:$O$330,CJ$3)</f>
        <v>0</v>
      </c>
      <c r="CK6" s="154">
        <f>SUMIFS('1.Data Part II-V'!$Q$229:$Q$330,'1.Data Part II-V'!$O$229:$O$330,CK$3)</f>
        <v>0</v>
      </c>
      <c r="CL6" s="154">
        <f>SUMIFS('1.Data Part II-V'!$Q$229:$Q$330,'1.Data Part II-V'!$O$229:$O$330,CL$3)</f>
        <v>0</v>
      </c>
      <c r="CM6" s="154">
        <f>SUMIFS('1.Data Part II-V'!$Q$229:$Q$330,'1.Data Part II-V'!$O$229:$O$330,CM$3)</f>
        <v>0</v>
      </c>
      <c r="CN6" s="154">
        <f>SUMIFS('1.Data Part II-V'!$Q$229:$Q$330,'1.Data Part II-V'!$O$229:$O$330,CN$3)</f>
        <v>0</v>
      </c>
      <c r="CO6" s="154">
        <f>SUMIFS('1.Data Part II-V'!$Q$229:$Q$330,'1.Data Part II-V'!$O$229:$O$330,CO$3)</f>
        <v>0</v>
      </c>
      <c r="CP6" s="154">
        <f>SUMIFS('1.Data Part II-V'!$Q$229:$Q$330,'1.Data Part II-V'!$O$229:$O$330,CP$3)</f>
        <v>0</v>
      </c>
      <c r="CQ6" s="154">
        <f>SUMIFS('1.Data Part II-V'!$Q$229:$Q$330,'1.Data Part II-V'!$O$229:$O$330,CQ$3)</f>
        <v>0</v>
      </c>
      <c r="CR6" s="154">
        <f>SUMIFS('1.Data Part II-V'!$Q$229:$Q$330,'1.Data Part II-V'!$O$229:$O$330,CR$3)</f>
        <v>0</v>
      </c>
      <c r="CS6" s="154">
        <f>SUMIFS('1.Data Part II-V'!$Q$229:$Q$330,'1.Data Part II-V'!$O$229:$O$330,CS$3)</f>
        <v>0</v>
      </c>
      <c r="CT6" s="154">
        <f>SUMIFS('1.Data Part II-V'!$Q$229:$Q$330,'1.Data Part II-V'!$O$229:$O$330,CT$3)</f>
        <v>0</v>
      </c>
      <c r="CU6" s="154">
        <f>SUMIFS('1.Data Part II-V'!$Q$229:$Q$330,'1.Data Part II-V'!$O$229:$O$330,CU$3)</f>
        <v>0</v>
      </c>
      <c r="CV6" s="154">
        <f>SUMIFS('1.Data Part II-V'!$Q$229:$Q$330,'1.Data Part II-V'!$O$229:$O$330,CV$3)</f>
        <v>0</v>
      </c>
      <c r="CW6" s="154">
        <f>SUMIFS('1.Data Part II-V'!$Q$229:$Q$330,'1.Data Part II-V'!$O$229:$O$330,CW$3)</f>
        <v>0</v>
      </c>
      <c r="CX6" s="45">
        <f>SUMIFS('1.Data Part II-V'!$Q$229:$Q$330,'1.Data Part II-V'!$O$229:$O$330,CX$3)</f>
        <v>0</v>
      </c>
    </row>
    <row r="7" spans="2:102" s="42" customFormat="1" x14ac:dyDescent="0.25">
      <c r="B7" s="44" t="s">
        <v>137</v>
      </c>
      <c r="C7" s="159">
        <f>SUMIFS('1.Data Part II-V'!$Q$337:$Q$438,'1.Data Part II-V'!$O$337:$O$438,C$3)</f>
        <v>1000</v>
      </c>
      <c r="D7" s="154">
        <f>SUMIFS('1.Data Part II-V'!$Q$337:$Q$438,'1.Data Part II-V'!$O$337:$O$438,D$3)</f>
        <v>0</v>
      </c>
      <c r="E7" s="154">
        <f>SUMIFS('1.Data Part II-V'!$Q$337:$Q$438,'1.Data Part II-V'!$O$337:$O$438,E$3)</f>
        <v>0</v>
      </c>
      <c r="F7" s="154">
        <f>SUMIFS('1.Data Part II-V'!$Q$337:$Q$438,'1.Data Part II-V'!$O$337:$O$438,F$3)</f>
        <v>0</v>
      </c>
      <c r="G7" s="154">
        <f>SUMIFS('1.Data Part II-V'!$Q$337:$Q$438,'1.Data Part II-V'!$O$337:$O$438,G$3)</f>
        <v>0</v>
      </c>
      <c r="H7" s="154">
        <f>SUMIFS('1.Data Part II-V'!$Q$337:$Q$438,'1.Data Part II-V'!$O$337:$O$438,H$3)</f>
        <v>0</v>
      </c>
      <c r="I7" s="154">
        <f>SUMIFS('1.Data Part II-V'!$Q$337:$Q$438,'1.Data Part II-V'!$O$337:$O$438,I$3)</f>
        <v>0</v>
      </c>
      <c r="J7" s="154">
        <f>SUMIFS('1.Data Part II-V'!$Q$337:$Q$438,'1.Data Part II-V'!$O$337:$O$438,J$3)</f>
        <v>0</v>
      </c>
      <c r="K7" s="154">
        <f>SUMIFS('1.Data Part II-V'!$Q$337:$Q$438,'1.Data Part II-V'!$O$337:$O$438,K$3)</f>
        <v>0</v>
      </c>
      <c r="L7" s="154">
        <f>SUMIFS('1.Data Part II-V'!$Q$337:$Q$438,'1.Data Part II-V'!$O$337:$O$438,L$3)</f>
        <v>0</v>
      </c>
      <c r="M7" s="154">
        <f>SUMIFS('1.Data Part II-V'!$Q$337:$Q$438,'1.Data Part II-V'!$O$337:$O$438,M$3)</f>
        <v>0</v>
      </c>
      <c r="N7" s="154">
        <f>SUMIFS('1.Data Part II-V'!$Q$337:$Q$438,'1.Data Part II-V'!$O$337:$O$438,N$3)</f>
        <v>0</v>
      </c>
      <c r="O7" s="154">
        <f>SUMIFS('1.Data Part II-V'!$Q$337:$Q$438,'1.Data Part II-V'!$O$337:$O$438,O$3)</f>
        <v>0</v>
      </c>
      <c r="P7" s="154">
        <f>SUMIFS('1.Data Part II-V'!$Q$337:$Q$438,'1.Data Part II-V'!$O$337:$O$438,P$3)</f>
        <v>0</v>
      </c>
      <c r="Q7" s="154">
        <f>SUMIFS('1.Data Part II-V'!$Q$337:$Q$438,'1.Data Part II-V'!$O$337:$O$438,Q$3)</f>
        <v>0</v>
      </c>
      <c r="R7" s="154">
        <f>SUMIFS('1.Data Part II-V'!$Q$337:$Q$438,'1.Data Part II-V'!$O$337:$O$438,R$3)</f>
        <v>0</v>
      </c>
      <c r="S7" s="154">
        <f>SUMIFS('1.Data Part II-V'!$Q$337:$Q$438,'1.Data Part II-V'!$O$337:$O$438,S$3)</f>
        <v>0</v>
      </c>
      <c r="T7" s="154">
        <f>SUMIFS('1.Data Part II-V'!$Q$337:$Q$438,'1.Data Part II-V'!$O$337:$O$438,T$3)</f>
        <v>0</v>
      </c>
      <c r="U7" s="154">
        <f>SUMIFS('1.Data Part II-V'!$Q$337:$Q$438,'1.Data Part II-V'!$O$337:$O$438,U$3)</f>
        <v>0</v>
      </c>
      <c r="V7" s="154">
        <f>SUMIFS('1.Data Part II-V'!$Q$337:$Q$438,'1.Data Part II-V'!$O$337:$O$438,V$3)</f>
        <v>0</v>
      </c>
      <c r="W7" s="154">
        <f>SUMIFS('1.Data Part II-V'!$Q$337:$Q$438,'1.Data Part II-V'!$O$337:$O$438,W$3)</f>
        <v>0</v>
      </c>
      <c r="X7" s="154">
        <f>SUMIFS('1.Data Part II-V'!$Q$337:$Q$438,'1.Data Part II-V'!$O$337:$O$438,X$3)</f>
        <v>0</v>
      </c>
      <c r="Y7" s="154">
        <f>SUMIFS('1.Data Part II-V'!$Q$337:$Q$438,'1.Data Part II-V'!$O$337:$O$438,Y$3)</f>
        <v>0</v>
      </c>
      <c r="Z7" s="154">
        <f>SUMIFS('1.Data Part II-V'!$Q$337:$Q$438,'1.Data Part II-V'!$O$337:$O$438,Z$3)</f>
        <v>0</v>
      </c>
      <c r="AA7" s="154">
        <f>SUMIFS('1.Data Part II-V'!$Q$337:$Q$438,'1.Data Part II-V'!$O$337:$O$438,AA$3)</f>
        <v>0</v>
      </c>
      <c r="AB7" s="154">
        <f>SUMIFS('1.Data Part II-V'!$Q$337:$Q$438,'1.Data Part II-V'!$O$337:$O$438,AB$3)</f>
        <v>0</v>
      </c>
      <c r="AC7" s="154">
        <f>SUMIFS('1.Data Part II-V'!$Q$337:$Q$438,'1.Data Part II-V'!$O$337:$O$438,AC$3)</f>
        <v>0</v>
      </c>
      <c r="AD7" s="154">
        <f>SUMIFS('1.Data Part II-V'!$Q$337:$Q$438,'1.Data Part II-V'!$O$337:$O$438,AD$3)</f>
        <v>0</v>
      </c>
      <c r="AE7" s="154">
        <f>SUMIFS('1.Data Part II-V'!$Q$337:$Q$438,'1.Data Part II-V'!$O$337:$O$438,AE$3)</f>
        <v>0</v>
      </c>
      <c r="AF7" s="154">
        <f>SUMIFS('1.Data Part II-V'!$Q$337:$Q$438,'1.Data Part II-V'!$O$337:$O$438,AF$3)</f>
        <v>0</v>
      </c>
      <c r="AG7" s="154">
        <f>SUMIFS('1.Data Part II-V'!$Q$337:$Q$438,'1.Data Part II-V'!$O$337:$O$438,AG$3)</f>
        <v>0</v>
      </c>
      <c r="AH7" s="154">
        <f>SUMIFS('1.Data Part II-V'!$Q$337:$Q$438,'1.Data Part II-V'!$O$337:$O$438,AH$3)</f>
        <v>0</v>
      </c>
      <c r="AI7" s="154">
        <f>SUMIFS('1.Data Part II-V'!$Q$337:$Q$438,'1.Data Part II-V'!$O$337:$O$438,AI$3)</f>
        <v>0</v>
      </c>
      <c r="AJ7" s="154">
        <f>SUMIFS('1.Data Part II-V'!$Q$337:$Q$438,'1.Data Part II-V'!$O$337:$O$438,AJ$3)</f>
        <v>0</v>
      </c>
      <c r="AK7" s="154">
        <f>SUMIFS('1.Data Part II-V'!$Q$337:$Q$438,'1.Data Part II-V'!$O$337:$O$438,AK$3)</f>
        <v>0</v>
      </c>
      <c r="AL7" s="154">
        <f>SUMIFS('1.Data Part II-V'!$Q$337:$Q$438,'1.Data Part II-V'!$O$337:$O$438,AL$3)</f>
        <v>0</v>
      </c>
      <c r="AM7" s="154">
        <f>SUMIFS('1.Data Part II-V'!$Q$337:$Q$438,'1.Data Part II-V'!$O$337:$O$438,AM$3)</f>
        <v>0</v>
      </c>
      <c r="AN7" s="154">
        <f>SUMIFS('1.Data Part II-V'!$Q$337:$Q$438,'1.Data Part II-V'!$O$337:$O$438,AN$3)</f>
        <v>0</v>
      </c>
      <c r="AO7" s="154">
        <f>SUMIFS('1.Data Part II-V'!$Q$337:$Q$438,'1.Data Part II-V'!$O$337:$O$438,AO$3)</f>
        <v>0</v>
      </c>
      <c r="AP7" s="154">
        <f>SUMIFS('1.Data Part II-V'!$Q$337:$Q$438,'1.Data Part II-V'!$O$337:$O$438,AP$3)</f>
        <v>0</v>
      </c>
      <c r="AQ7" s="154">
        <f>SUMIFS('1.Data Part II-V'!$Q$337:$Q$438,'1.Data Part II-V'!$O$337:$O$438,AQ$3)</f>
        <v>0</v>
      </c>
      <c r="AR7" s="154">
        <f>SUMIFS('1.Data Part II-V'!$Q$337:$Q$438,'1.Data Part II-V'!$O$337:$O$438,AR$3)</f>
        <v>0</v>
      </c>
      <c r="AS7" s="154">
        <f>SUMIFS('1.Data Part II-V'!$Q$337:$Q$438,'1.Data Part II-V'!$O$337:$O$438,AS$3)</f>
        <v>0</v>
      </c>
      <c r="AT7" s="154">
        <f>SUMIFS('1.Data Part II-V'!$Q$337:$Q$438,'1.Data Part II-V'!$O$337:$O$438,AT$3)</f>
        <v>0</v>
      </c>
      <c r="AU7" s="154">
        <f>SUMIFS('1.Data Part II-V'!$Q$337:$Q$438,'1.Data Part II-V'!$O$337:$O$438,AU$3)</f>
        <v>0</v>
      </c>
      <c r="AV7" s="154">
        <f>SUMIFS('1.Data Part II-V'!$Q$337:$Q$438,'1.Data Part II-V'!$O$337:$O$438,AV$3)</f>
        <v>0</v>
      </c>
      <c r="AW7" s="154">
        <f>SUMIFS('1.Data Part II-V'!$Q$337:$Q$438,'1.Data Part II-V'!$O$337:$O$438,AW$3)</f>
        <v>0</v>
      </c>
      <c r="AX7" s="154">
        <f>SUMIFS('1.Data Part II-V'!$Q$337:$Q$438,'1.Data Part II-V'!$O$337:$O$438,AX$3)</f>
        <v>0</v>
      </c>
      <c r="AY7" s="154">
        <f>SUMIFS('1.Data Part II-V'!$Q$337:$Q$438,'1.Data Part II-V'!$O$337:$O$438,AY$3)</f>
        <v>0</v>
      </c>
      <c r="AZ7" s="154">
        <f>SUMIFS('1.Data Part II-V'!$Q$337:$Q$438,'1.Data Part II-V'!$O$337:$O$438,AZ$3)</f>
        <v>0</v>
      </c>
      <c r="BA7" s="154">
        <f>SUMIFS('1.Data Part II-V'!$Q$337:$Q$438,'1.Data Part II-V'!$O$337:$O$438,BA$3)</f>
        <v>0</v>
      </c>
      <c r="BB7" s="154">
        <f>SUMIFS('1.Data Part II-V'!$Q$337:$Q$438,'1.Data Part II-V'!$O$337:$O$438,BB$3)</f>
        <v>0</v>
      </c>
      <c r="BC7" s="154">
        <f>SUMIFS('1.Data Part II-V'!$Q$337:$Q$438,'1.Data Part II-V'!$O$337:$O$438,BC$3)</f>
        <v>0</v>
      </c>
      <c r="BD7" s="154">
        <f>SUMIFS('1.Data Part II-V'!$Q$337:$Q$438,'1.Data Part II-V'!$O$337:$O$438,BD$3)</f>
        <v>0</v>
      </c>
      <c r="BE7" s="154">
        <f>SUMIFS('1.Data Part II-V'!$Q$337:$Q$438,'1.Data Part II-V'!$O$337:$O$438,BE$3)</f>
        <v>0</v>
      </c>
      <c r="BF7" s="154">
        <f>SUMIFS('1.Data Part II-V'!$Q$337:$Q$438,'1.Data Part II-V'!$O$337:$O$438,BF$3)</f>
        <v>0</v>
      </c>
      <c r="BG7" s="154">
        <f>SUMIFS('1.Data Part II-V'!$Q$337:$Q$438,'1.Data Part II-V'!$O$337:$O$438,BG$3)</f>
        <v>0</v>
      </c>
      <c r="BH7" s="154">
        <f>SUMIFS('1.Data Part II-V'!$Q$337:$Q$438,'1.Data Part II-V'!$O$337:$O$438,BH$3)</f>
        <v>0</v>
      </c>
      <c r="BI7" s="154">
        <f>SUMIFS('1.Data Part II-V'!$Q$337:$Q$438,'1.Data Part II-V'!$O$337:$O$438,BI$3)</f>
        <v>0</v>
      </c>
      <c r="BJ7" s="154">
        <f>SUMIFS('1.Data Part II-V'!$Q$337:$Q$438,'1.Data Part II-V'!$O$337:$O$438,BJ$3)</f>
        <v>0</v>
      </c>
      <c r="BK7" s="154">
        <f>SUMIFS('1.Data Part II-V'!$Q$337:$Q$438,'1.Data Part II-V'!$O$337:$O$438,BK$3)</f>
        <v>0</v>
      </c>
      <c r="BL7" s="154">
        <f>SUMIFS('1.Data Part II-V'!$Q$337:$Q$438,'1.Data Part II-V'!$O$337:$O$438,BL$3)</f>
        <v>0</v>
      </c>
      <c r="BM7" s="154">
        <f>SUMIFS('1.Data Part II-V'!$Q$337:$Q$438,'1.Data Part II-V'!$O$337:$O$438,BM$3)</f>
        <v>0</v>
      </c>
      <c r="BN7" s="154">
        <f>SUMIFS('1.Data Part II-V'!$Q$337:$Q$438,'1.Data Part II-V'!$O$337:$O$438,BN$3)</f>
        <v>0</v>
      </c>
      <c r="BO7" s="154">
        <f>SUMIFS('1.Data Part II-V'!$Q$337:$Q$438,'1.Data Part II-V'!$O$337:$O$438,BO$3)</f>
        <v>0</v>
      </c>
      <c r="BP7" s="154">
        <f>SUMIFS('1.Data Part II-V'!$Q$337:$Q$438,'1.Data Part II-V'!$O$337:$O$438,BP$3)</f>
        <v>0</v>
      </c>
      <c r="BQ7" s="154">
        <f>SUMIFS('1.Data Part II-V'!$Q$337:$Q$438,'1.Data Part II-V'!$O$337:$O$438,BQ$3)</f>
        <v>0</v>
      </c>
      <c r="BR7" s="154">
        <f>SUMIFS('1.Data Part II-V'!$Q$337:$Q$438,'1.Data Part II-V'!$O$337:$O$438,BR$3)</f>
        <v>0</v>
      </c>
      <c r="BS7" s="154">
        <f>SUMIFS('1.Data Part II-V'!$Q$337:$Q$438,'1.Data Part II-V'!$O$337:$O$438,BS$3)</f>
        <v>0</v>
      </c>
      <c r="BT7" s="154">
        <f>SUMIFS('1.Data Part II-V'!$Q$337:$Q$438,'1.Data Part II-V'!$O$337:$O$438,BT$3)</f>
        <v>0</v>
      </c>
      <c r="BU7" s="154">
        <f>SUMIFS('1.Data Part II-V'!$Q$337:$Q$438,'1.Data Part II-V'!$O$337:$O$438,BU$3)</f>
        <v>0</v>
      </c>
      <c r="BV7" s="154">
        <f>SUMIFS('1.Data Part II-V'!$Q$337:$Q$438,'1.Data Part II-V'!$O$337:$O$438,BV$3)</f>
        <v>0</v>
      </c>
      <c r="BW7" s="154">
        <f>SUMIFS('1.Data Part II-V'!$Q$337:$Q$438,'1.Data Part II-V'!$O$337:$O$438,BW$3)</f>
        <v>0</v>
      </c>
      <c r="BX7" s="154">
        <f>SUMIFS('1.Data Part II-V'!$Q$337:$Q$438,'1.Data Part II-V'!$O$337:$O$438,BX$3)</f>
        <v>0</v>
      </c>
      <c r="BY7" s="154">
        <f>SUMIFS('1.Data Part II-V'!$Q$337:$Q$438,'1.Data Part II-V'!$O$337:$O$438,BY$3)</f>
        <v>0</v>
      </c>
      <c r="BZ7" s="154">
        <f>SUMIFS('1.Data Part II-V'!$Q$337:$Q$438,'1.Data Part II-V'!$O$337:$O$438,BZ$3)</f>
        <v>0</v>
      </c>
      <c r="CA7" s="154">
        <f>SUMIFS('1.Data Part II-V'!$Q$337:$Q$438,'1.Data Part II-V'!$O$337:$O$438,CA$3)</f>
        <v>0</v>
      </c>
      <c r="CB7" s="154">
        <f>SUMIFS('1.Data Part II-V'!$Q$337:$Q$438,'1.Data Part II-V'!$O$337:$O$438,CB$3)</f>
        <v>0</v>
      </c>
      <c r="CC7" s="154">
        <f>SUMIFS('1.Data Part II-V'!$Q$337:$Q$438,'1.Data Part II-V'!$O$337:$O$438,CC$3)</f>
        <v>0</v>
      </c>
      <c r="CD7" s="154">
        <f>SUMIFS('1.Data Part II-V'!$Q$337:$Q$438,'1.Data Part II-V'!$O$337:$O$438,CD$3)</f>
        <v>0</v>
      </c>
      <c r="CE7" s="154">
        <f>SUMIFS('1.Data Part II-V'!$Q$337:$Q$438,'1.Data Part II-V'!$O$337:$O$438,CE$3)</f>
        <v>0</v>
      </c>
      <c r="CF7" s="154">
        <f>SUMIFS('1.Data Part II-V'!$Q$337:$Q$438,'1.Data Part II-V'!$O$337:$O$438,CF$3)</f>
        <v>0</v>
      </c>
      <c r="CG7" s="154">
        <f>SUMIFS('1.Data Part II-V'!$Q$337:$Q$438,'1.Data Part II-V'!$O$337:$O$438,CG$3)</f>
        <v>0</v>
      </c>
      <c r="CH7" s="154">
        <f>SUMIFS('1.Data Part II-V'!$Q$337:$Q$438,'1.Data Part II-V'!$O$337:$O$438,CH$3)</f>
        <v>0</v>
      </c>
      <c r="CI7" s="154">
        <f>SUMIFS('1.Data Part II-V'!$Q$337:$Q$438,'1.Data Part II-V'!$O$337:$O$438,CI$3)</f>
        <v>0</v>
      </c>
      <c r="CJ7" s="154">
        <f>SUMIFS('1.Data Part II-V'!$Q$337:$Q$438,'1.Data Part II-V'!$O$337:$O$438,CJ$3)</f>
        <v>0</v>
      </c>
      <c r="CK7" s="154">
        <f>SUMIFS('1.Data Part II-V'!$Q$337:$Q$438,'1.Data Part II-V'!$O$337:$O$438,CK$3)</f>
        <v>0</v>
      </c>
      <c r="CL7" s="154">
        <f>SUMIFS('1.Data Part II-V'!$Q$337:$Q$438,'1.Data Part II-V'!$O$337:$O$438,CL$3)</f>
        <v>0</v>
      </c>
      <c r="CM7" s="154">
        <f>SUMIFS('1.Data Part II-V'!$Q$337:$Q$438,'1.Data Part II-V'!$O$337:$O$438,CM$3)</f>
        <v>0</v>
      </c>
      <c r="CN7" s="154">
        <f>SUMIFS('1.Data Part II-V'!$Q$337:$Q$438,'1.Data Part II-V'!$O$337:$O$438,CN$3)</f>
        <v>0</v>
      </c>
      <c r="CO7" s="154">
        <f>SUMIFS('1.Data Part II-V'!$Q$337:$Q$438,'1.Data Part II-V'!$O$337:$O$438,CO$3)</f>
        <v>0</v>
      </c>
      <c r="CP7" s="154">
        <f>SUMIFS('1.Data Part II-V'!$Q$337:$Q$438,'1.Data Part II-V'!$O$337:$O$438,CP$3)</f>
        <v>0</v>
      </c>
      <c r="CQ7" s="154">
        <f>SUMIFS('1.Data Part II-V'!$Q$337:$Q$438,'1.Data Part II-V'!$O$337:$O$438,CQ$3)</f>
        <v>0</v>
      </c>
      <c r="CR7" s="154">
        <f>SUMIFS('1.Data Part II-V'!$Q$337:$Q$438,'1.Data Part II-V'!$O$337:$O$438,CR$3)</f>
        <v>0</v>
      </c>
      <c r="CS7" s="154">
        <f>SUMIFS('1.Data Part II-V'!$Q$337:$Q$438,'1.Data Part II-V'!$O$337:$O$438,CS$3)</f>
        <v>0</v>
      </c>
      <c r="CT7" s="154">
        <f>SUMIFS('1.Data Part II-V'!$Q$337:$Q$438,'1.Data Part II-V'!$O$337:$O$438,CT$3)</f>
        <v>0</v>
      </c>
      <c r="CU7" s="154">
        <f>SUMIFS('1.Data Part II-V'!$Q$337:$Q$438,'1.Data Part II-V'!$O$337:$O$438,CU$3)</f>
        <v>0</v>
      </c>
      <c r="CV7" s="154">
        <f>SUMIFS('1.Data Part II-V'!$Q$337:$Q$438,'1.Data Part II-V'!$O$337:$O$438,CV$3)</f>
        <v>0</v>
      </c>
      <c r="CW7" s="154">
        <f>SUMIFS('1.Data Part II-V'!$Q$337:$Q$438,'1.Data Part II-V'!$O$337:$O$438,CW$3)</f>
        <v>0</v>
      </c>
      <c r="CX7" s="45">
        <f>SUMIFS('1.Data Part II-V'!$Q$337:$Q$438,'1.Data Part II-V'!$O$337:$O$438,CX$3)</f>
        <v>0</v>
      </c>
    </row>
    <row r="8" spans="2:102" s="42" customFormat="1" ht="16.5" thickBot="1" x14ac:dyDescent="0.3">
      <c r="B8" s="63" t="s">
        <v>138</v>
      </c>
      <c r="C8" s="160">
        <f t="shared" ref="C8:BN8" si="0">SUM(C4:C7)</f>
        <v>8172.7692307692305</v>
      </c>
      <c r="D8" s="64">
        <f t="shared" si="0"/>
        <v>0</v>
      </c>
      <c r="E8" s="64">
        <f t="shared" si="0"/>
        <v>0</v>
      </c>
      <c r="F8" s="64">
        <f t="shared" si="0"/>
        <v>0</v>
      </c>
      <c r="G8" s="64">
        <f t="shared" si="0"/>
        <v>0</v>
      </c>
      <c r="H8" s="64">
        <f t="shared" si="0"/>
        <v>0</v>
      </c>
      <c r="I8" s="64">
        <f t="shared" si="0"/>
        <v>0</v>
      </c>
      <c r="J8" s="64">
        <f t="shared" si="0"/>
        <v>0</v>
      </c>
      <c r="K8" s="64">
        <f t="shared" si="0"/>
        <v>0</v>
      </c>
      <c r="L8" s="64">
        <f t="shared" si="0"/>
        <v>0</v>
      </c>
      <c r="M8" s="64">
        <f t="shared" si="0"/>
        <v>0</v>
      </c>
      <c r="N8" s="64">
        <f t="shared" si="0"/>
        <v>0</v>
      </c>
      <c r="O8" s="64">
        <f t="shared" si="0"/>
        <v>0</v>
      </c>
      <c r="P8" s="64">
        <f t="shared" si="0"/>
        <v>0</v>
      </c>
      <c r="Q8" s="64">
        <f t="shared" si="0"/>
        <v>0</v>
      </c>
      <c r="R8" s="64">
        <f t="shared" si="0"/>
        <v>0</v>
      </c>
      <c r="S8" s="64">
        <f t="shared" si="0"/>
        <v>0</v>
      </c>
      <c r="T8" s="64">
        <f t="shared" si="0"/>
        <v>0</v>
      </c>
      <c r="U8" s="64">
        <f t="shared" si="0"/>
        <v>0</v>
      </c>
      <c r="V8" s="64">
        <f t="shared" si="0"/>
        <v>0</v>
      </c>
      <c r="W8" s="64">
        <f t="shared" si="0"/>
        <v>0</v>
      </c>
      <c r="X8" s="64">
        <f t="shared" si="0"/>
        <v>0</v>
      </c>
      <c r="Y8" s="64">
        <f t="shared" si="0"/>
        <v>0</v>
      </c>
      <c r="Z8" s="64">
        <f t="shared" si="0"/>
        <v>0</v>
      </c>
      <c r="AA8" s="64">
        <f t="shared" si="0"/>
        <v>0</v>
      </c>
      <c r="AB8" s="64">
        <f t="shared" si="0"/>
        <v>0</v>
      </c>
      <c r="AC8" s="64">
        <f t="shared" si="0"/>
        <v>0</v>
      </c>
      <c r="AD8" s="64">
        <f t="shared" si="0"/>
        <v>0</v>
      </c>
      <c r="AE8" s="64">
        <f t="shared" si="0"/>
        <v>0</v>
      </c>
      <c r="AF8" s="64">
        <f t="shared" si="0"/>
        <v>0</v>
      </c>
      <c r="AG8" s="64">
        <f t="shared" si="0"/>
        <v>0</v>
      </c>
      <c r="AH8" s="64">
        <f t="shared" si="0"/>
        <v>0</v>
      </c>
      <c r="AI8" s="64">
        <f t="shared" si="0"/>
        <v>0</v>
      </c>
      <c r="AJ8" s="64">
        <f t="shared" si="0"/>
        <v>0</v>
      </c>
      <c r="AK8" s="64">
        <f t="shared" si="0"/>
        <v>0</v>
      </c>
      <c r="AL8" s="64">
        <f t="shared" si="0"/>
        <v>0</v>
      </c>
      <c r="AM8" s="64">
        <f t="shared" si="0"/>
        <v>0</v>
      </c>
      <c r="AN8" s="64">
        <f t="shared" si="0"/>
        <v>0</v>
      </c>
      <c r="AO8" s="64">
        <f t="shared" si="0"/>
        <v>0</v>
      </c>
      <c r="AP8" s="64">
        <f t="shared" si="0"/>
        <v>0</v>
      </c>
      <c r="AQ8" s="64">
        <f t="shared" si="0"/>
        <v>0</v>
      </c>
      <c r="AR8" s="64">
        <f t="shared" si="0"/>
        <v>0</v>
      </c>
      <c r="AS8" s="64">
        <f t="shared" si="0"/>
        <v>0</v>
      </c>
      <c r="AT8" s="64">
        <f t="shared" si="0"/>
        <v>0</v>
      </c>
      <c r="AU8" s="64">
        <f t="shared" si="0"/>
        <v>0</v>
      </c>
      <c r="AV8" s="64">
        <f t="shared" si="0"/>
        <v>0</v>
      </c>
      <c r="AW8" s="64">
        <f t="shared" si="0"/>
        <v>0</v>
      </c>
      <c r="AX8" s="64">
        <f t="shared" si="0"/>
        <v>0</v>
      </c>
      <c r="AY8" s="64">
        <f t="shared" si="0"/>
        <v>0</v>
      </c>
      <c r="AZ8" s="64">
        <f t="shared" si="0"/>
        <v>0</v>
      </c>
      <c r="BA8" s="64">
        <f t="shared" si="0"/>
        <v>0</v>
      </c>
      <c r="BB8" s="64">
        <f t="shared" si="0"/>
        <v>0</v>
      </c>
      <c r="BC8" s="64">
        <f t="shared" si="0"/>
        <v>0</v>
      </c>
      <c r="BD8" s="64">
        <f t="shared" si="0"/>
        <v>0</v>
      </c>
      <c r="BE8" s="64">
        <f t="shared" si="0"/>
        <v>0</v>
      </c>
      <c r="BF8" s="64">
        <f t="shared" si="0"/>
        <v>0</v>
      </c>
      <c r="BG8" s="64">
        <f t="shared" si="0"/>
        <v>0</v>
      </c>
      <c r="BH8" s="64">
        <f t="shared" si="0"/>
        <v>0</v>
      </c>
      <c r="BI8" s="64">
        <f t="shared" si="0"/>
        <v>0</v>
      </c>
      <c r="BJ8" s="64">
        <f t="shared" si="0"/>
        <v>0</v>
      </c>
      <c r="BK8" s="64">
        <f t="shared" si="0"/>
        <v>0</v>
      </c>
      <c r="BL8" s="64">
        <f t="shared" si="0"/>
        <v>0</v>
      </c>
      <c r="BM8" s="64">
        <f t="shared" si="0"/>
        <v>0</v>
      </c>
      <c r="BN8" s="64">
        <f t="shared" si="0"/>
        <v>0</v>
      </c>
      <c r="BO8" s="64">
        <f t="shared" ref="BO8:BX8" si="1">SUM(BO4:BO7)</f>
        <v>0</v>
      </c>
      <c r="BP8" s="64">
        <f t="shared" si="1"/>
        <v>0</v>
      </c>
      <c r="BQ8" s="64">
        <f t="shared" si="1"/>
        <v>0</v>
      </c>
      <c r="BR8" s="64">
        <f t="shared" si="1"/>
        <v>0</v>
      </c>
      <c r="BS8" s="64">
        <f t="shared" si="1"/>
        <v>0</v>
      </c>
      <c r="BT8" s="64">
        <f t="shared" si="1"/>
        <v>0</v>
      </c>
      <c r="BU8" s="64">
        <f t="shared" si="1"/>
        <v>0</v>
      </c>
      <c r="BV8" s="64">
        <f t="shared" si="1"/>
        <v>0</v>
      </c>
      <c r="BW8" s="64">
        <f t="shared" si="1"/>
        <v>0</v>
      </c>
      <c r="BX8" s="64">
        <f t="shared" si="1"/>
        <v>0</v>
      </c>
      <c r="BY8" s="64">
        <f t="shared" ref="BY8:CX8" si="2">SUM(BY4:BY7)</f>
        <v>0</v>
      </c>
      <c r="BZ8" s="64">
        <f t="shared" si="2"/>
        <v>0</v>
      </c>
      <c r="CA8" s="64">
        <f t="shared" si="2"/>
        <v>0</v>
      </c>
      <c r="CB8" s="64">
        <f t="shared" si="2"/>
        <v>0</v>
      </c>
      <c r="CC8" s="64">
        <f t="shared" si="2"/>
        <v>0</v>
      </c>
      <c r="CD8" s="64">
        <f t="shared" si="2"/>
        <v>0</v>
      </c>
      <c r="CE8" s="64">
        <f t="shared" si="2"/>
        <v>0</v>
      </c>
      <c r="CF8" s="64">
        <f t="shared" si="2"/>
        <v>0</v>
      </c>
      <c r="CG8" s="64">
        <f t="shared" si="2"/>
        <v>0</v>
      </c>
      <c r="CH8" s="64">
        <f t="shared" si="2"/>
        <v>0</v>
      </c>
      <c r="CI8" s="64">
        <f t="shared" si="2"/>
        <v>0</v>
      </c>
      <c r="CJ8" s="64">
        <f t="shared" si="2"/>
        <v>0</v>
      </c>
      <c r="CK8" s="64">
        <f t="shared" si="2"/>
        <v>0</v>
      </c>
      <c r="CL8" s="64">
        <f t="shared" si="2"/>
        <v>0</v>
      </c>
      <c r="CM8" s="64">
        <f t="shared" si="2"/>
        <v>0</v>
      </c>
      <c r="CN8" s="64">
        <f t="shared" si="2"/>
        <v>0</v>
      </c>
      <c r="CO8" s="64">
        <f t="shared" si="2"/>
        <v>0</v>
      </c>
      <c r="CP8" s="64">
        <f t="shared" si="2"/>
        <v>0</v>
      </c>
      <c r="CQ8" s="64">
        <f t="shared" si="2"/>
        <v>0</v>
      </c>
      <c r="CR8" s="64">
        <f t="shared" si="2"/>
        <v>0</v>
      </c>
      <c r="CS8" s="64">
        <f t="shared" si="2"/>
        <v>0</v>
      </c>
      <c r="CT8" s="64">
        <f t="shared" si="2"/>
        <v>0</v>
      </c>
      <c r="CU8" s="64">
        <f t="shared" si="2"/>
        <v>0</v>
      </c>
      <c r="CV8" s="64">
        <f t="shared" si="2"/>
        <v>0</v>
      </c>
      <c r="CW8" s="64">
        <f t="shared" si="2"/>
        <v>0</v>
      </c>
      <c r="CX8" s="161">
        <f t="shared" si="2"/>
        <v>0</v>
      </c>
    </row>
    <row r="9" spans="2:102" s="42" customFormat="1" ht="16.5" thickTop="1" x14ac:dyDescent="0.25">
      <c r="B9" s="44" t="s">
        <v>139</v>
      </c>
      <c r="C9" s="159">
        <f>VLOOKUP(C$3,'1.Data Part I'!$B$14:$F$115,5,0)</f>
        <v>100</v>
      </c>
      <c r="D9" s="154">
        <f>VLOOKUP(D$3,'1.Data Part I'!$B$14:$F$115,5,0)</f>
        <v>0</v>
      </c>
      <c r="E9" s="154">
        <f>VLOOKUP(E$3,'1.Data Part I'!$B$14:$F$115,5,0)</f>
        <v>0</v>
      </c>
      <c r="F9" s="154">
        <f>VLOOKUP(F$3,'1.Data Part I'!$B$14:$F$115,5,0)</f>
        <v>0</v>
      </c>
      <c r="G9" s="154">
        <f>VLOOKUP(G$3,'1.Data Part I'!$B$14:$F$115,5,0)</f>
        <v>0</v>
      </c>
      <c r="H9" s="154">
        <f>VLOOKUP(H$3,'1.Data Part I'!$B$14:$F$115,5,0)</f>
        <v>0</v>
      </c>
      <c r="I9" s="154">
        <f>VLOOKUP(I$3,'1.Data Part I'!$B$14:$F$115,5,0)</f>
        <v>0</v>
      </c>
      <c r="J9" s="154">
        <f>VLOOKUP(J$3,'1.Data Part I'!$B$14:$F$115,5,0)</f>
        <v>0</v>
      </c>
      <c r="K9" s="154">
        <f>VLOOKUP(K$3,'1.Data Part I'!$B$14:$F$115,5,0)</f>
        <v>0</v>
      </c>
      <c r="L9" s="154">
        <f>VLOOKUP(L$3,'1.Data Part I'!$B$14:$F$115,5,0)</f>
        <v>0</v>
      </c>
      <c r="M9" s="154">
        <f>VLOOKUP(M$3,'1.Data Part I'!$B$14:$F$115,5,0)</f>
        <v>0</v>
      </c>
      <c r="N9" s="154">
        <f>VLOOKUP(N$3,'1.Data Part I'!$B$14:$F$115,5,0)</f>
        <v>0</v>
      </c>
      <c r="O9" s="154">
        <f>VLOOKUP(O$3,'1.Data Part I'!$B$14:$F$115,5,0)</f>
        <v>0</v>
      </c>
      <c r="P9" s="154">
        <f>VLOOKUP(P$3,'1.Data Part I'!$B$14:$F$115,5,0)</f>
        <v>0</v>
      </c>
      <c r="Q9" s="154">
        <f>VLOOKUP(Q$3,'1.Data Part I'!$B$14:$F$115,5,0)</f>
        <v>0</v>
      </c>
      <c r="R9" s="154">
        <f>VLOOKUP(R$3,'1.Data Part I'!$B$14:$F$115,5,0)</f>
        <v>0</v>
      </c>
      <c r="S9" s="154">
        <f>VLOOKUP(S$3,'1.Data Part I'!$B$14:$F$115,5,0)</f>
        <v>0</v>
      </c>
      <c r="T9" s="154">
        <f>VLOOKUP(T$3,'1.Data Part I'!$B$14:$F$115,5,0)</f>
        <v>0</v>
      </c>
      <c r="U9" s="154">
        <f>VLOOKUP(U$3,'1.Data Part I'!$B$14:$F$115,5,0)</f>
        <v>0</v>
      </c>
      <c r="V9" s="154">
        <f>VLOOKUP(V$3,'1.Data Part I'!$B$14:$F$115,5,0)</f>
        <v>0</v>
      </c>
      <c r="W9" s="154">
        <f>VLOOKUP(W$3,'1.Data Part I'!$B$14:$F$115,5,0)</f>
        <v>0</v>
      </c>
      <c r="X9" s="154">
        <f>VLOOKUP(X$3,'1.Data Part I'!$B$14:$F$115,5,0)</f>
        <v>0</v>
      </c>
      <c r="Y9" s="154">
        <f>VLOOKUP(Y$3,'1.Data Part I'!$B$14:$F$115,5,0)</f>
        <v>0</v>
      </c>
      <c r="Z9" s="154">
        <f>VLOOKUP(Z$3,'1.Data Part I'!$B$14:$F$115,5,0)</f>
        <v>0</v>
      </c>
      <c r="AA9" s="154">
        <f>VLOOKUP(AA$3,'1.Data Part I'!$B$14:$F$115,5,0)</f>
        <v>0</v>
      </c>
      <c r="AB9" s="154">
        <f>VLOOKUP(AB$3,'1.Data Part I'!$B$14:$F$115,5,0)</f>
        <v>0</v>
      </c>
      <c r="AC9" s="154">
        <f>VLOOKUP(AC$3,'1.Data Part I'!$B$14:$F$115,5,0)</f>
        <v>0</v>
      </c>
      <c r="AD9" s="154">
        <f>VLOOKUP(AD$3,'1.Data Part I'!$B$14:$F$115,5,0)</f>
        <v>0</v>
      </c>
      <c r="AE9" s="154">
        <f>VLOOKUP(AE$3,'1.Data Part I'!$B$14:$F$115,5,0)</f>
        <v>0</v>
      </c>
      <c r="AF9" s="154">
        <f>VLOOKUP(AF$3,'1.Data Part I'!$B$14:$F$115,5,0)</f>
        <v>0</v>
      </c>
      <c r="AG9" s="154">
        <f>VLOOKUP(AG$3,'1.Data Part I'!$B$14:$F$115,5,0)</f>
        <v>0</v>
      </c>
      <c r="AH9" s="154">
        <f>VLOOKUP(AH$3,'1.Data Part I'!$B$14:$F$115,5,0)</f>
        <v>0</v>
      </c>
      <c r="AI9" s="154">
        <f>VLOOKUP(AI$3,'1.Data Part I'!$B$14:$F$115,5,0)</f>
        <v>0</v>
      </c>
      <c r="AJ9" s="154">
        <f>VLOOKUP(AJ$3,'1.Data Part I'!$B$14:$F$115,5,0)</f>
        <v>0</v>
      </c>
      <c r="AK9" s="154">
        <f>VLOOKUP(AK$3,'1.Data Part I'!$B$14:$F$115,5,0)</f>
        <v>0</v>
      </c>
      <c r="AL9" s="154">
        <f>VLOOKUP(AL$3,'1.Data Part I'!$B$14:$F$115,5,0)</f>
        <v>0</v>
      </c>
      <c r="AM9" s="154">
        <f>VLOOKUP(AM$3,'1.Data Part I'!$B$14:$F$115,5,0)</f>
        <v>0</v>
      </c>
      <c r="AN9" s="154">
        <f>VLOOKUP(AN$3,'1.Data Part I'!$B$14:$F$115,5,0)</f>
        <v>0</v>
      </c>
      <c r="AO9" s="154">
        <f>VLOOKUP(AO$3,'1.Data Part I'!$B$14:$F$115,5,0)</f>
        <v>0</v>
      </c>
      <c r="AP9" s="154">
        <f>VLOOKUP(AP$3,'1.Data Part I'!$B$14:$F$115,5,0)</f>
        <v>0</v>
      </c>
      <c r="AQ9" s="154">
        <f>VLOOKUP(AQ$3,'1.Data Part I'!$B$14:$F$115,5,0)</f>
        <v>0</v>
      </c>
      <c r="AR9" s="154">
        <f>VLOOKUP(AR$3,'1.Data Part I'!$B$14:$F$115,5,0)</f>
        <v>0</v>
      </c>
      <c r="AS9" s="154">
        <f>VLOOKUP(AS$3,'1.Data Part I'!$B$14:$F$115,5,0)</f>
        <v>0</v>
      </c>
      <c r="AT9" s="154">
        <f>VLOOKUP(AT$3,'1.Data Part I'!$B$14:$F$115,5,0)</f>
        <v>0</v>
      </c>
      <c r="AU9" s="154">
        <f>VLOOKUP(AU$3,'1.Data Part I'!$B$14:$F$115,5,0)</f>
        <v>0</v>
      </c>
      <c r="AV9" s="154">
        <f>VLOOKUP(AV$3,'1.Data Part I'!$B$14:$F$115,5,0)</f>
        <v>0</v>
      </c>
      <c r="AW9" s="154">
        <f>VLOOKUP(AW$3,'1.Data Part I'!$B$14:$F$115,5,0)</f>
        <v>0</v>
      </c>
      <c r="AX9" s="154">
        <f>VLOOKUP(AX$3,'1.Data Part I'!$B$14:$F$115,5,0)</f>
        <v>0</v>
      </c>
      <c r="AY9" s="154">
        <f>VLOOKUP(AY$3,'1.Data Part I'!$B$14:$F$115,5,0)</f>
        <v>0</v>
      </c>
      <c r="AZ9" s="154">
        <f>VLOOKUP(AZ$3,'1.Data Part I'!$B$14:$F$115,5,0)</f>
        <v>0</v>
      </c>
      <c r="BA9" s="154">
        <f>VLOOKUP(BA$3,'1.Data Part I'!$B$14:$F$115,5,0)</f>
        <v>0</v>
      </c>
      <c r="BB9" s="154">
        <f>VLOOKUP(BB$3,'1.Data Part I'!$B$14:$F$115,5,0)</f>
        <v>0</v>
      </c>
      <c r="BC9" s="154">
        <f>VLOOKUP(BC$3,'1.Data Part I'!$B$14:$F$115,5,0)</f>
        <v>0</v>
      </c>
      <c r="BD9" s="154">
        <f>VLOOKUP(BD$3,'1.Data Part I'!$B$14:$F$115,5,0)</f>
        <v>0</v>
      </c>
      <c r="BE9" s="154">
        <f>VLOOKUP(BE$3,'1.Data Part I'!$B$14:$F$115,5,0)</f>
        <v>0</v>
      </c>
      <c r="BF9" s="154">
        <f>VLOOKUP(BF$3,'1.Data Part I'!$B$14:$F$115,5,0)</f>
        <v>0</v>
      </c>
      <c r="BG9" s="154">
        <f>VLOOKUP(BG$3,'1.Data Part I'!$B$14:$F$115,5,0)</f>
        <v>0</v>
      </c>
      <c r="BH9" s="154">
        <f>VLOOKUP(BH$3,'1.Data Part I'!$B$14:$F$115,5,0)</f>
        <v>0</v>
      </c>
      <c r="BI9" s="154">
        <f>VLOOKUP(BI$3,'1.Data Part I'!$B$14:$F$115,5,0)</f>
        <v>0</v>
      </c>
      <c r="BJ9" s="154">
        <f>VLOOKUP(BJ$3,'1.Data Part I'!$B$14:$F$115,5,0)</f>
        <v>0</v>
      </c>
      <c r="BK9" s="154">
        <f>VLOOKUP(BK$3,'1.Data Part I'!$B$14:$F$115,5,0)</f>
        <v>0</v>
      </c>
      <c r="BL9" s="154">
        <f>VLOOKUP(BL$3,'1.Data Part I'!$B$14:$F$115,5,0)</f>
        <v>0</v>
      </c>
      <c r="BM9" s="154">
        <f>VLOOKUP(BM$3,'1.Data Part I'!$B$14:$F$115,5,0)</f>
        <v>0</v>
      </c>
      <c r="BN9" s="154">
        <f>VLOOKUP(BN$3,'1.Data Part I'!$B$14:$F$115,5,0)</f>
        <v>0</v>
      </c>
      <c r="BO9" s="154">
        <f>VLOOKUP(BO$3,'1.Data Part I'!$B$14:$F$115,5,0)</f>
        <v>0</v>
      </c>
      <c r="BP9" s="154">
        <f>VLOOKUP(BP$3,'1.Data Part I'!$B$14:$F$115,5,0)</f>
        <v>0</v>
      </c>
      <c r="BQ9" s="154">
        <f>VLOOKUP(BQ$3,'1.Data Part I'!$B$14:$F$115,5,0)</f>
        <v>0</v>
      </c>
      <c r="BR9" s="154">
        <f>VLOOKUP(BR$3,'1.Data Part I'!$B$14:$F$115,5,0)</f>
        <v>0</v>
      </c>
      <c r="BS9" s="154">
        <f>VLOOKUP(BS$3,'1.Data Part I'!$B$14:$F$115,5,0)</f>
        <v>0</v>
      </c>
      <c r="BT9" s="154">
        <f>VLOOKUP(BT$3,'1.Data Part I'!$B$14:$F$115,5,0)</f>
        <v>0</v>
      </c>
      <c r="BU9" s="154">
        <f>VLOOKUP(BU$3,'1.Data Part I'!$B$14:$F$115,5,0)</f>
        <v>0</v>
      </c>
      <c r="BV9" s="154">
        <f>VLOOKUP(BV$3,'1.Data Part I'!$B$14:$F$115,5,0)</f>
        <v>0</v>
      </c>
      <c r="BW9" s="154">
        <f>VLOOKUP(BW$3,'1.Data Part I'!$B$14:$F$115,5,0)</f>
        <v>0</v>
      </c>
      <c r="BX9" s="154">
        <f>VLOOKUP(BX$3,'1.Data Part I'!$B$14:$F$115,5,0)</f>
        <v>0</v>
      </c>
      <c r="BY9" s="154">
        <f>VLOOKUP(BY$3,'1.Data Part I'!$B$14:$F$115,5,0)</f>
        <v>0</v>
      </c>
      <c r="BZ9" s="154">
        <f>VLOOKUP(BZ$3,'1.Data Part I'!$B$14:$F$115,5,0)</f>
        <v>0</v>
      </c>
      <c r="CA9" s="154">
        <f>VLOOKUP(CA$3,'1.Data Part I'!$B$14:$F$115,5,0)</f>
        <v>0</v>
      </c>
      <c r="CB9" s="154">
        <f>VLOOKUP(CB$3,'1.Data Part I'!$B$14:$F$115,5,0)</f>
        <v>0</v>
      </c>
      <c r="CC9" s="154">
        <f>VLOOKUP(CC$3,'1.Data Part I'!$B$14:$F$115,5,0)</f>
        <v>0</v>
      </c>
      <c r="CD9" s="154">
        <f>VLOOKUP(CD$3,'1.Data Part I'!$B$14:$F$115,5,0)</f>
        <v>0</v>
      </c>
      <c r="CE9" s="154">
        <f>VLOOKUP(CE$3,'1.Data Part I'!$B$14:$F$115,5,0)</f>
        <v>0</v>
      </c>
      <c r="CF9" s="154">
        <f>VLOOKUP(CF$3,'1.Data Part I'!$B$14:$F$115,5,0)</f>
        <v>0</v>
      </c>
      <c r="CG9" s="154">
        <f>VLOOKUP(CG$3,'1.Data Part I'!$B$14:$F$115,5,0)</f>
        <v>0</v>
      </c>
      <c r="CH9" s="154">
        <f>VLOOKUP(CH$3,'1.Data Part I'!$B$14:$F$115,5,0)</f>
        <v>0</v>
      </c>
      <c r="CI9" s="154">
        <f>VLOOKUP(CI$3,'1.Data Part I'!$B$14:$F$115,5,0)</f>
        <v>0</v>
      </c>
      <c r="CJ9" s="154">
        <f>VLOOKUP(CJ$3,'1.Data Part I'!$B$14:$F$115,5,0)</f>
        <v>0</v>
      </c>
      <c r="CK9" s="154">
        <f>VLOOKUP(CK$3,'1.Data Part I'!$B$14:$F$115,5,0)</f>
        <v>0</v>
      </c>
      <c r="CL9" s="154">
        <f>VLOOKUP(CL$3,'1.Data Part I'!$B$14:$F$115,5,0)</f>
        <v>0</v>
      </c>
      <c r="CM9" s="154">
        <f>VLOOKUP(CM$3,'1.Data Part I'!$B$14:$F$115,5,0)</f>
        <v>0</v>
      </c>
      <c r="CN9" s="154">
        <f>VLOOKUP(CN$3,'1.Data Part I'!$B$14:$F$115,5,0)</f>
        <v>0</v>
      </c>
      <c r="CO9" s="154">
        <f>VLOOKUP(CO$3,'1.Data Part I'!$B$14:$F$115,5,0)</f>
        <v>0</v>
      </c>
      <c r="CP9" s="154">
        <f>VLOOKUP(CP$3,'1.Data Part I'!$B$14:$F$115,5,0)</f>
        <v>0</v>
      </c>
      <c r="CQ9" s="154">
        <f>VLOOKUP(CQ$3,'1.Data Part I'!$B$14:$F$115,5,0)</f>
        <v>0</v>
      </c>
      <c r="CR9" s="154">
        <f>VLOOKUP(CR$3,'1.Data Part I'!$B$14:$F$115,5,0)</f>
        <v>0</v>
      </c>
      <c r="CS9" s="154">
        <f>VLOOKUP(CS$3,'1.Data Part I'!$B$14:$F$115,5,0)</f>
        <v>0</v>
      </c>
      <c r="CT9" s="154">
        <f>VLOOKUP(CT$3,'1.Data Part I'!$B$14:$F$115,5,0)</f>
        <v>0</v>
      </c>
      <c r="CU9" s="154">
        <f>VLOOKUP(CU$3,'1.Data Part I'!$B$14:$F$115,5,0)</f>
        <v>0</v>
      </c>
      <c r="CV9" s="154">
        <f>VLOOKUP(CV$3,'1.Data Part I'!$B$14:$F$115,5,0)</f>
        <v>0</v>
      </c>
      <c r="CW9" s="154">
        <f>VLOOKUP(CW$3,'1.Data Part I'!$B$14:$F$115,5,0)</f>
        <v>0</v>
      </c>
      <c r="CX9" s="45">
        <f>VLOOKUP(CX$3,'1.Data Part I'!$B$14:$F$115,5,0)</f>
        <v>0</v>
      </c>
    </row>
    <row r="10" spans="2:102" s="42" customFormat="1" x14ac:dyDescent="0.25">
      <c r="B10" s="44" t="s">
        <v>224</v>
      </c>
      <c r="C10" s="159">
        <f t="shared" ref="C10:AH10" si="3">IFERROR(C8/C9,"")</f>
        <v>81.727692307692308</v>
      </c>
      <c r="D10" s="154" t="str">
        <f t="shared" si="3"/>
        <v/>
      </c>
      <c r="E10" s="154" t="str">
        <f t="shared" si="3"/>
        <v/>
      </c>
      <c r="F10" s="154" t="str">
        <f t="shared" si="3"/>
        <v/>
      </c>
      <c r="G10" s="154" t="str">
        <f t="shared" si="3"/>
        <v/>
      </c>
      <c r="H10" s="154" t="str">
        <f t="shared" si="3"/>
        <v/>
      </c>
      <c r="I10" s="154" t="str">
        <f t="shared" si="3"/>
        <v/>
      </c>
      <c r="J10" s="154" t="str">
        <f t="shared" si="3"/>
        <v/>
      </c>
      <c r="K10" s="154" t="str">
        <f t="shared" si="3"/>
        <v/>
      </c>
      <c r="L10" s="154" t="str">
        <f t="shared" si="3"/>
        <v/>
      </c>
      <c r="M10" s="154" t="str">
        <f t="shared" si="3"/>
        <v/>
      </c>
      <c r="N10" s="154" t="str">
        <f t="shared" si="3"/>
        <v/>
      </c>
      <c r="O10" s="154" t="str">
        <f t="shared" si="3"/>
        <v/>
      </c>
      <c r="P10" s="154" t="str">
        <f t="shared" si="3"/>
        <v/>
      </c>
      <c r="Q10" s="154" t="str">
        <f t="shared" si="3"/>
        <v/>
      </c>
      <c r="R10" s="154" t="str">
        <f t="shared" si="3"/>
        <v/>
      </c>
      <c r="S10" s="154" t="str">
        <f t="shared" si="3"/>
        <v/>
      </c>
      <c r="T10" s="154" t="str">
        <f t="shared" si="3"/>
        <v/>
      </c>
      <c r="U10" s="154" t="str">
        <f t="shared" si="3"/>
        <v/>
      </c>
      <c r="V10" s="154" t="str">
        <f t="shared" si="3"/>
        <v/>
      </c>
      <c r="W10" s="154" t="str">
        <f t="shared" si="3"/>
        <v/>
      </c>
      <c r="X10" s="154" t="str">
        <f t="shared" si="3"/>
        <v/>
      </c>
      <c r="Y10" s="154" t="str">
        <f t="shared" si="3"/>
        <v/>
      </c>
      <c r="Z10" s="154" t="str">
        <f t="shared" si="3"/>
        <v/>
      </c>
      <c r="AA10" s="154" t="str">
        <f t="shared" si="3"/>
        <v/>
      </c>
      <c r="AB10" s="154" t="str">
        <f t="shared" si="3"/>
        <v/>
      </c>
      <c r="AC10" s="154" t="str">
        <f t="shared" si="3"/>
        <v/>
      </c>
      <c r="AD10" s="154" t="str">
        <f t="shared" si="3"/>
        <v/>
      </c>
      <c r="AE10" s="154" t="str">
        <f t="shared" si="3"/>
        <v/>
      </c>
      <c r="AF10" s="154" t="str">
        <f t="shared" si="3"/>
        <v/>
      </c>
      <c r="AG10" s="154" t="str">
        <f t="shared" si="3"/>
        <v/>
      </c>
      <c r="AH10" s="154" t="str">
        <f t="shared" si="3"/>
        <v/>
      </c>
      <c r="AI10" s="154" t="str">
        <f t="shared" ref="AI10:BN10" si="4">IFERROR(AI8/AI9,"")</f>
        <v/>
      </c>
      <c r="AJ10" s="154" t="str">
        <f t="shared" si="4"/>
        <v/>
      </c>
      <c r="AK10" s="154" t="str">
        <f t="shared" si="4"/>
        <v/>
      </c>
      <c r="AL10" s="154" t="str">
        <f t="shared" si="4"/>
        <v/>
      </c>
      <c r="AM10" s="154" t="str">
        <f t="shared" si="4"/>
        <v/>
      </c>
      <c r="AN10" s="154" t="str">
        <f t="shared" si="4"/>
        <v/>
      </c>
      <c r="AO10" s="154" t="str">
        <f t="shared" si="4"/>
        <v/>
      </c>
      <c r="AP10" s="154" t="str">
        <f t="shared" si="4"/>
        <v/>
      </c>
      <c r="AQ10" s="154" t="str">
        <f t="shared" si="4"/>
        <v/>
      </c>
      <c r="AR10" s="154" t="str">
        <f t="shared" si="4"/>
        <v/>
      </c>
      <c r="AS10" s="154" t="str">
        <f t="shared" si="4"/>
        <v/>
      </c>
      <c r="AT10" s="154" t="str">
        <f t="shared" si="4"/>
        <v/>
      </c>
      <c r="AU10" s="154" t="str">
        <f t="shared" si="4"/>
        <v/>
      </c>
      <c r="AV10" s="154" t="str">
        <f t="shared" si="4"/>
        <v/>
      </c>
      <c r="AW10" s="154" t="str">
        <f t="shared" si="4"/>
        <v/>
      </c>
      <c r="AX10" s="154" t="str">
        <f t="shared" si="4"/>
        <v/>
      </c>
      <c r="AY10" s="154" t="str">
        <f t="shared" si="4"/>
        <v/>
      </c>
      <c r="AZ10" s="154" t="str">
        <f t="shared" si="4"/>
        <v/>
      </c>
      <c r="BA10" s="154" t="str">
        <f t="shared" si="4"/>
        <v/>
      </c>
      <c r="BB10" s="154" t="str">
        <f t="shared" si="4"/>
        <v/>
      </c>
      <c r="BC10" s="154" t="str">
        <f t="shared" si="4"/>
        <v/>
      </c>
      <c r="BD10" s="154" t="str">
        <f t="shared" si="4"/>
        <v/>
      </c>
      <c r="BE10" s="154" t="str">
        <f t="shared" si="4"/>
        <v/>
      </c>
      <c r="BF10" s="154" t="str">
        <f t="shared" si="4"/>
        <v/>
      </c>
      <c r="BG10" s="154" t="str">
        <f t="shared" si="4"/>
        <v/>
      </c>
      <c r="BH10" s="154" t="str">
        <f t="shared" si="4"/>
        <v/>
      </c>
      <c r="BI10" s="154" t="str">
        <f t="shared" si="4"/>
        <v/>
      </c>
      <c r="BJ10" s="154" t="str">
        <f t="shared" si="4"/>
        <v/>
      </c>
      <c r="BK10" s="154" t="str">
        <f t="shared" si="4"/>
        <v/>
      </c>
      <c r="BL10" s="154" t="str">
        <f t="shared" si="4"/>
        <v/>
      </c>
      <c r="BM10" s="154" t="str">
        <f t="shared" si="4"/>
        <v/>
      </c>
      <c r="BN10" s="154" t="str">
        <f t="shared" si="4"/>
        <v/>
      </c>
      <c r="BO10" s="154" t="str">
        <f t="shared" ref="BO10:BX10" si="5">IFERROR(BO8/BO9,"")</f>
        <v/>
      </c>
      <c r="BP10" s="154" t="str">
        <f t="shared" si="5"/>
        <v/>
      </c>
      <c r="BQ10" s="154" t="str">
        <f t="shared" si="5"/>
        <v/>
      </c>
      <c r="BR10" s="154" t="str">
        <f t="shared" si="5"/>
        <v/>
      </c>
      <c r="BS10" s="154" t="str">
        <f t="shared" si="5"/>
        <v/>
      </c>
      <c r="BT10" s="154" t="str">
        <f t="shared" si="5"/>
        <v/>
      </c>
      <c r="BU10" s="154" t="str">
        <f t="shared" si="5"/>
        <v/>
      </c>
      <c r="BV10" s="154" t="str">
        <f t="shared" si="5"/>
        <v/>
      </c>
      <c r="BW10" s="154" t="str">
        <f t="shared" si="5"/>
        <v/>
      </c>
      <c r="BX10" s="154" t="str">
        <f t="shared" si="5"/>
        <v/>
      </c>
      <c r="BY10" s="154" t="str">
        <f t="shared" ref="BY10:CX10" si="6">IFERROR(BY8/BY9,"")</f>
        <v/>
      </c>
      <c r="BZ10" s="154" t="str">
        <f t="shared" si="6"/>
        <v/>
      </c>
      <c r="CA10" s="154" t="str">
        <f t="shared" si="6"/>
        <v/>
      </c>
      <c r="CB10" s="154" t="str">
        <f t="shared" si="6"/>
        <v/>
      </c>
      <c r="CC10" s="154" t="str">
        <f t="shared" si="6"/>
        <v/>
      </c>
      <c r="CD10" s="154" t="str">
        <f t="shared" si="6"/>
        <v/>
      </c>
      <c r="CE10" s="154" t="str">
        <f t="shared" si="6"/>
        <v/>
      </c>
      <c r="CF10" s="154" t="str">
        <f t="shared" si="6"/>
        <v/>
      </c>
      <c r="CG10" s="154" t="str">
        <f t="shared" si="6"/>
        <v/>
      </c>
      <c r="CH10" s="154" t="str">
        <f t="shared" si="6"/>
        <v/>
      </c>
      <c r="CI10" s="154" t="str">
        <f t="shared" si="6"/>
        <v/>
      </c>
      <c r="CJ10" s="154" t="str">
        <f t="shared" si="6"/>
        <v/>
      </c>
      <c r="CK10" s="154" t="str">
        <f t="shared" si="6"/>
        <v/>
      </c>
      <c r="CL10" s="154" t="str">
        <f t="shared" si="6"/>
        <v/>
      </c>
      <c r="CM10" s="154" t="str">
        <f t="shared" si="6"/>
        <v/>
      </c>
      <c r="CN10" s="154" t="str">
        <f t="shared" si="6"/>
        <v/>
      </c>
      <c r="CO10" s="154" t="str">
        <f t="shared" si="6"/>
        <v/>
      </c>
      <c r="CP10" s="154" t="str">
        <f t="shared" si="6"/>
        <v/>
      </c>
      <c r="CQ10" s="154" t="str">
        <f t="shared" si="6"/>
        <v/>
      </c>
      <c r="CR10" s="154" t="str">
        <f t="shared" si="6"/>
        <v/>
      </c>
      <c r="CS10" s="154" t="str">
        <f t="shared" si="6"/>
        <v/>
      </c>
      <c r="CT10" s="154" t="str">
        <f t="shared" si="6"/>
        <v/>
      </c>
      <c r="CU10" s="154" t="str">
        <f t="shared" si="6"/>
        <v/>
      </c>
      <c r="CV10" s="154" t="str">
        <f t="shared" si="6"/>
        <v/>
      </c>
      <c r="CW10" s="154" t="str">
        <f t="shared" si="6"/>
        <v/>
      </c>
      <c r="CX10" s="45" t="str">
        <f t="shared" si="6"/>
        <v/>
      </c>
    </row>
    <row r="11" spans="2:102" s="42" customFormat="1" x14ac:dyDescent="0.25">
      <c r="B11" s="44" t="s">
        <v>225</v>
      </c>
      <c r="C11" s="159">
        <v>1000</v>
      </c>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4"/>
      <c r="AZ11" s="154"/>
      <c r="BA11" s="154"/>
      <c r="BB11" s="154"/>
      <c r="BC11" s="154"/>
      <c r="BD11" s="154"/>
      <c r="BE11" s="154"/>
      <c r="BF11" s="154"/>
      <c r="BG11" s="154"/>
      <c r="BH11" s="154"/>
      <c r="BI11" s="154"/>
      <c r="BJ11" s="154"/>
      <c r="BK11" s="154"/>
      <c r="BL11" s="154"/>
      <c r="BM11" s="154"/>
      <c r="BN11" s="154"/>
      <c r="BO11" s="154"/>
      <c r="BP11" s="154"/>
      <c r="BQ11" s="154"/>
      <c r="BR11" s="154"/>
      <c r="BS11" s="154"/>
      <c r="BT11" s="154"/>
      <c r="BU11" s="154"/>
      <c r="BV11" s="154"/>
      <c r="BW11" s="154"/>
      <c r="BX11" s="154"/>
      <c r="BY11" s="154"/>
      <c r="BZ11" s="154"/>
      <c r="CA11" s="154"/>
      <c r="CB11" s="154"/>
      <c r="CC11" s="154"/>
      <c r="CD11" s="154"/>
      <c r="CE11" s="154"/>
      <c r="CF11" s="154"/>
      <c r="CG11" s="154"/>
      <c r="CH11" s="154"/>
      <c r="CI11" s="154"/>
      <c r="CJ11" s="154"/>
      <c r="CK11" s="154"/>
      <c r="CL11" s="154"/>
      <c r="CM11" s="154"/>
      <c r="CN11" s="154"/>
      <c r="CO11" s="154"/>
      <c r="CP11" s="154"/>
      <c r="CQ11" s="154"/>
      <c r="CR11" s="154"/>
      <c r="CS11" s="154"/>
      <c r="CT11" s="154"/>
      <c r="CU11" s="154"/>
      <c r="CV11" s="154"/>
      <c r="CW11" s="154"/>
      <c r="CX11" s="45"/>
    </row>
    <row r="12" spans="2:102" s="42" customFormat="1" x14ac:dyDescent="0.25">
      <c r="B12" s="44" t="s">
        <v>226</v>
      </c>
      <c r="C12" s="159">
        <f t="shared" ref="C12:AH12" si="7">C8-C11</f>
        <v>7172.7692307692305</v>
      </c>
      <c r="D12" s="154">
        <f t="shared" si="7"/>
        <v>0</v>
      </c>
      <c r="E12" s="154">
        <f t="shared" si="7"/>
        <v>0</v>
      </c>
      <c r="F12" s="154">
        <f t="shared" si="7"/>
        <v>0</v>
      </c>
      <c r="G12" s="154">
        <f t="shared" si="7"/>
        <v>0</v>
      </c>
      <c r="H12" s="154">
        <f t="shared" si="7"/>
        <v>0</v>
      </c>
      <c r="I12" s="154">
        <f t="shared" si="7"/>
        <v>0</v>
      </c>
      <c r="J12" s="154">
        <f t="shared" si="7"/>
        <v>0</v>
      </c>
      <c r="K12" s="154">
        <f t="shared" si="7"/>
        <v>0</v>
      </c>
      <c r="L12" s="154">
        <f t="shared" si="7"/>
        <v>0</v>
      </c>
      <c r="M12" s="154">
        <f t="shared" si="7"/>
        <v>0</v>
      </c>
      <c r="N12" s="154">
        <f t="shared" si="7"/>
        <v>0</v>
      </c>
      <c r="O12" s="154">
        <f t="shared" si="7"/>
        <v>0</v>
      </c>
      <c r="P12" s="154">
        <f t="shared" si="7"/>
        <v>0</v>
      </c>
      <c r="Q12" s="154">
        <f t="shared" si="7"/>
        <v>0</v>
      </c>
      <c r="R12" s="154">
        <f t="shared" si="7"/>
        <v>0</v>
      </c>
      <c r="S12" s="154">
        <f t="shared" si="7"/>
        <v>0</v>
      </c>
      <c r="T12" s="154">
        <f t="shared" si="7"/>
        <v>0</v>
      </c>
      <c r="U12" s="154">
        <f t="shared" si="7"/>
        <v>0</v>
      </c>
      <c r="V12" s="154">
        <f t="shared" si="7"/>
        <v>0</v>
      </c>
      <c r="W12" s="154">
        <f t="shared" si="7"/>
        <v>0</v>
      </c>
      <c r="X12" s="154">
        <f t="shared" si="7"/>
        <v>0</v>
      </c>
      <c r="Y12" s="154">
        <f t="shared" si="7"/>
        <v>0</v>
      </c>
      <c r="Z12" s="154">
        <f t="shared" si="7"/>
        <v>0</v>
      </c>
      <c r="AA12" s="154">
        <f t="shared" si="7"/>
        <v>0</v>
      </c>
      <c r="AB12" s="154">
        <f t="shared" si="7"/>
        <v>0</v>
      </c>
      <c r="AC12" s="154">
        <f t="shared" si="7"/>
        <v>0</v>
      </c>
      <c r="AD12" s="154">
        <f t="shared" si="7"/>
        <v>0</v>
      </c>
      <c r="AE12" s="154">
        <f t="shared" si="7"/>
        <v>0</v>
      </c>
      <c r="AF12" s="154">
        <f t="shared" si="7"/>
        <v>0</v>
      </c>
      <c r="AG12" s="154">
        <f t="shared" si="7"/>
        <v>0</v>
      </c>
      <c r="AH12" s="154">
        <f t="shared" si="7"/>
        <v>0</v>
      </c>
      <c r="AI12" s="154">
        <f t="shared" ref="AI12:BN12" si="8">AI8-AI11</f>
        <v>0</v>
      </c>
      <c r="AJ12" s="154">
        <f t="shared" si="8"/>
        <v>0</v>
      </c>
      <c r="AK12" s="154">
        <f t="shared" si="8"/>
        <v>0</v>
      </c>
      <c r="AL12" s="154">
        <f t="shared" si="8"/>
        <v>0</v>
      </c>
      <c r="AM12" s="154">
        <f t="shared" si="8"/>
        <v>0</v>
      </c>
      <c r="AN12" s="154">
        <f t="shared" si="8"/>
        <v>0</v>
      </c>
      <c r="AO12" s="154">
        <f t="shared" si="8"/>
        <v>0</v>
      </c>
      <c r="AP12" s="154">
        <f t="shared" si="8"/>
        <v>0</v>
      </c>
      <c r="AQ12" s="154">
        <f t="shared" si="8"/>
        <v>0</v>
      </c>
      <c r="AR12" s="154">
        <f t="shared" si="8"/>
        <v>0</v>
      </c>
      <c r="AS12" s="154">
        <f t="shared" si="8"/>
        <v>0</v>
      </c>
      <c r="AT12" s="154">
        <f t="shared" si="8"/>
        <v>0</v>
      </c>
      <c r="AU12" s="154">
        <f t="shared" si="8"/>
        <v>0</v>
      </c>
      <c r="AV12" s="154">
        <f t="shared" si="8"/>
        <v>0</v>
      </c>
      <c r="AW12" s="154">
        <f t="shared" si="8"/>
        <v>0</v>
      </c>
      <c r="AX12" s="154">
        <f t="shared" si="8"/>
        <v>0</v>
      </c>
      <c r="AY12" s="154">
        <f t="shared" si="8"/>
        <v>0</v>
      </c>
      <c r="AZ12" s="154">
        <f t="shared" si="8"/>
        <v>0</v>
      </c>
      <c r="BA12" s="154">
        <f t="shared" si="8"/>
        <v>0</v>
      </c>
      <c r="BB12" s="154">
        <f t="shared" si="8"/>
        <v>0</v>
      </c>
      <c r="BC12" s="154">
        <f t="shared" si="8"/>
        <v>0</v>
      </c>
      <c r="BD12" s="154">
        <f t="shared" si="8"/>
        <v>0</v>
      </c>
      <c r="BE12" s="154">
        <f t="shared" si="8"/>
        <v>0</v>
      </c>
      <c r="BF12" s="154">
        <f t="shared" si="8"/>
        <v>0</v>
      </c>
      <c r="BG12" s="154">
        <f t="shared" si="8"/>
        <v>0</v>
      </c>
      <c r="BH12" s="154">
        <f t="shared" si="8"/>
        <v>0</v>
      </c>
      <c r="BI12" s="154">
        <f t="shared" si="8"/>
        <v>0</v>
      </c>
      <c r="BJ12" s="154">
        <f t="shared" si="8"/>
        <v>0</v>
      </c>
      <c r="BK12" s="154">
        <f t="shared" si="8"/>
        <v>0</v>
      </c>
      <c r="BL12" s="154">
        <f t="shared" si="8"/>
        <v>0</v>
      </c>
      <c r="BM12" s="154">
        <f t="shared" si="8"/>
        <v>0</v>
      </c>
      <c r="BN12" s="154">
        <f t="shared" si="8"/>
        <v>0</v>
      </c>
      <c r="BO12" s="154">
        <f t="shared" ref="BO12:BX12" si="9">BO8-BO11</f>
        <v>0</v>
      </c>
      <c r="BP12" s="154">
        <f t="shared" si="9"/>
        <v>0</v>
      </c>
      <c r="BQ12" s="154">
        <f t="shared" si="9"/>
        <v>0</v>
      </c>
      <c r="BR12" s="154">
        <f t="shared" si="9"/>
        <v>0</v>
      </c>
      <c r="BS12" s="154">
        <f t="shared" si="9"/>
        <v>0</v>
      </c>
      <c r="BT12" s="154">
        <f t="shared" si="9"/>
        <v>0</v>
      </c>
      <c r="BU12" s="154">
        <f t="shared" si="9"/>
        <v>0</v>
      </c>
      <c r="BV12" s="154">
        <f t="shared" si="9"/>
        <v>0</v>
      </c>
      <c r="BW12" s="154">
        <f t="shared" si="9"/>
        <v>0</v>
      </c>
      <c r="BX12" s="154">
        <f t="shared" si="9"/>
        <v>0</v>
      </c>
      <c r="BY12" s="154">
        <f t="shared" ref="BY12:CX12" si="10">BY8-BY11</f>
        <v>0</v>
      </c>
      <c r="BZ12" s="154">
        <f t="shared" si="10"/>
        <v>0</v>
      </c>
      <c r="CA12" s="154">
        <f t="shared" si="10"/>
        <v>0</v>
      </c>
      <c r="CB12" s="154">
        <f t="shared" si="10"/>
        <v>0</v>
      </c>
      <c r="CC12" s="154">
        <f t="shared" si="10"/>
        <v>0</v>
      </c>
      <c r="CD12" s="154">
        <f t="shared" si="10"/>
        <v>0</v>
      </c>
      <c r="CE12" s="154">
        <f t="shared" si="10"/>
        <v>0</v>
      </c>
      <c r="CF12" s="154">
        <f t="shared" si="10"/>
        <v>0</v>
      </c>
      <c r="CG12" s="154">
        <f t="shared" si="10"/>
        <v>0</v>
      </c>
      <c r="CH12" s="154">
        <f t="shared" si="10"/>
        <v>0</v>
      </c>
      <c r="CI12" s="154">
        <f t="shared" si="10"/>
        <v>0</v>
      </c>
      <c r="CJ12" s="154">
        <f t="shared" si="10"/>
        <v>0</v>
      </c>
      <c r="CK12" s="154">
        <f t="shared" si="10"/>
        <v>0</v>
      </c>
      <c r="CL12" s="154">
        <f t="shared" si="10"/>
        <v>0</v>
      </c>
      <c r="CM12" s="154">
        <f t="shared" si="10"/>
        <v>0</v>
      </c>
      <c r="CN12" s="154">
        <f t="shared" si="10"/>
        <v>0</v>
      </c>
      <c r="CO12" s="154">
        <f t="shared" si="10"/>
        <v>0</v>
      </c>
      <c r="CP12" s="154">
        <f t="shared" si="10"/>
        <v>0</v>
      </c>
      <c r="CQ12" s="154">
        <f t="shared" si="10"/>
        <v>0</v>
      </c>
      <c r="CR12" s="154">
        <f t="shared" si="10"/>
        <v>0</v>
      </c>
      <c r="CS12" s="154">
        <f t="shared" si="10"/>
        <v>0</v>
      </c>
      <c r="CT12" s="154">
        <f t="shared" si="10"/>
        <v>0</v>
      </c>
      <c r="CU12" s="154">
        <f t="shared" si="10"/>
        <v>0</v>
      </c>
      <c r="CV12" s="154">
        <f t="shared" si="10"/>
        <v>0</v>
      </c>
      <c r="CW12" s="154">
        <f t="shared" si="10"/>
        <v>0</v>
      </c>
      <c r="CX12" s="45">
        <f t="shared" si="10"/>
        <v>0</v>
      </c>
    </row>
    <row r="13" spans="2:102" s="42" customFormat="1" x14ac:dyDescent="0.25">
      <c r="B13" s="44" t="s">
        <v>227</v>
      </c>
      <c r="C13" s="159">
        <f t="shared" ref="C13:AH13" si="11">IFERROR(C11/C9,"")</f>
        <v>10</v>
      </c>
      <c r="D13" s="154" t="str">
        <f t="shared" si="11"/>
        <v/>
      </c>
      <c r="E13" s="154" t="str">
        <f t="shared" si="11"/>
        <v/>
      </c>
      <c r="F13" s="154" t="str">
        <f t="shared" si="11"/>
        <v/>
      </c>
      <c r="G13" s="154" t="str">
        <f t="shared" si="11"/>
        <v/>
      </c>
      <c r="H13" s="154" t="str">
        <f t="shared" si="11"/>
        <v/>
      </c>
      <c r="I13" s="154" t="str">
        <f t="shared" si="11"/>
        <v/>
      </c>
      <c r="J13" s="154" t="str">
        <f t="shared" si="11"/>
        <v/>
      </c>
      <c r="K13" s="154" t="str">
        <f t="shared" si="11"/>
        <v/>
      </c>
      <c r="L13" s="154" t="str">
        <f t="shared" si="11"/>
        <v/>
      </c>
      <c r="M13" s="154" t="str">
        <f t="shared" si="11"/>
        <v/>
      </c>
      <c r="N13" s="154" t="str">
        <f t="shared" si="11"/>
        <v/>
      </c>
      <c r="O13" s="154" t="str">
        <f t="shared" si="11"/>
        <v/>
      </c>
      <c r="P13" s="154" t="str">
        <f t="shared" si="11"/>
        <v/>
      </c>
      <c r="Q13" s="154" t="str">
        <f t="shared" si="11"/>
        <v/>
      </c>
      <c r="R13" s="154" t="str">
        <f t="shared" si="11"/>
        <v/>
      </c>
      <c r="S13" s="154" t="str">
        <f t="shared" si="11"/>
        <v/>
      </c>
      <c r="T13" s="154" t="str">
        <f t="shared" si="11"/>
        <v/>
      </c>
      <c r="U13" s="154" t="str">
        <f t="shared" si="11"/>
        <v/>
      </c>
      <c r="V13" s="154" t="str">
        <f t="shared" si="11"/>
        <v/>
      </c>
      <c r="W13" s="154" t="str">
        <f t="shared" si="11"/>
        <v/>
      </c>
      <c r="X13" s="154" t="str">
        <f t="shared" si="11"/>
        <v/>
      </c>
      <c r="Y13" s="154" t="str">
        <f t="shared" si="11"/>
        <v/>
      </c>
      <c r="Z13" s="154" t="str">
        <f t="shared" si="11"/>
        <v/>
      </c>
      <c r="AA13" s="154" t="str">
        <f t="shared" si="11"/>
        <v/>
      </c>
      <c r="AB13" s="154" t="str">
        <f t="shared" si="11"/>
        <v/>
      </c>
      <c r="AC13" s="154" t="str">
        <f t="shared" si="11"/>
        <v/>
      </c>
      <c r="AD13" s="154" t="str">
        <f t="shared" si="11"/>
        <v/>
      </c>
      <c r="AE13" s="154" t="str">
        <f t="shared" si="11"/>
        <v/>
      </c>
      <c r="AF13" s="154" t="str">
        <f t="shared" si="11"/>
        <v/>
      </c>
      <c r="AG13" s="154" t="str">
        <f t="shared" si="11"/>
        <v/>
      </c>
      <c r="AH13" s="154" t="str">
        <f t="shared" si="11"/>
        <v/>
      </c>
      <c r="AI13" s="154" t="str">
        <f t="shared" ref="AI13:BN13" si="12">IFERROR(AI11/AI9,"")</f>
        <v/>
      </c>
      <c r="AJ13" s="154" t="str">
        <f t="shared" si="12"/>
        <v/>
      </c>
      <c r="AK13" s="154" t="str">
        <f t="shared" si="12"/>
        <v/>
      </c>
      <c r="AL13" s="154" t="str">
        <f t="shared" si="12"/>
        <v/>
      </c>
      <c r="AM13" s="154" t="str">
        <f t="shared" si="12"/>
        <v/>
      </c>
      <c r="AN13" s="154" t="str">
        <f t="shared" si="12"/>
        <v/>
      </c>
      <c r="AO13" s="154" t="str">
        <f t="shared" si="12"/>
        <v/>
      </c>
      <c r="AP13" s="154" t="str">
        <f t="shared" si="12"/>
        <v/>
      </c>
      <c r="AQ13" s="154" t="str">
        <f t="shared" si="12"/>
        <v/>
      </c>
      <c r="AR13" s="154" t="str">
        <f t="shared" si="12"/>
        <v/>
      </c>
      <c r="AS13" s="154" t="str">
        <f t="shared" si="12"/>
        <v/>
      </c>
      <c r="AT13" s="154" t="str">
        <f t="shared" si="12"/>
        <v/>
      </c>
      <c r="AU13" s="154" t="str">
        <f t="shared" si="12"/>
        <v/>
      </c>
      <c r="AV13" s="154" t="str">
        <f t="shared" si="12"/>
        <v/>
      </c>
      <c r="AW13" s="154" t="str">
        <f t="shared" si="12"/>
        <v/>
      </c>
      <c r="AX13" s="154" t="str">
        <f t="shared" si="12"/>
        <v/>
      </c>
      <c r="AY13" s="154" t="str">
        <f t="shared" si="12"/>
        <v/>
      </c>
      <c r="AZ13" s="154" t="str">
        <f t="shared" si="12"/>
        <v/>
      </c>
      <c r="BA13" s="154" t="str">
        <f t="shared" si="12"/>
        <v/>
      </c>
      <c r="BB13" s="154" t="str">
        <f t="shared" si="12"/>
        <v/>
      </c>
      <c r="BC13" s="154" t="str">
        <f t="shared" si="12"/>
        <v/>
      </c>
      <c r="BD13" s="154" t="str">
        <f t="shared" si="12"/>
        <v/>
      </c>
      <c r="BE13" s="154" t="str">
        <f t="shared" si="12"/>
        <v/>
      </c>
      <c r="BF13" s="154" t="str">
        <f t="shared" si="12"/>
        <v/>
      </c>
      <c r="BG13" s="154" t="str">
        <f t="shared" si="12"/>
        <v/>
      </c>
      <c r="BH13" s="154" t="str">
        <f t="shared" si="12"/>
        <v/>
      </c>
      <c r="BI13" s="154" t="str">
        <f t="shared" si="12"/>
        <v/>
      </c>
      <c r="BJ13" s="154" t="str">
        <f t="shared" si="12"/>
        <v/>
      </c>
      <c r="BK13" s="154" t="str">
        <f t="shared" si="12"/>
        <v/>
      </c>
      <c r="BL13" s="154" t="str">
        <f t="shared" si="12"/>
        <v/>
      </c>
      <c r="BM13" s="154" t="str">
        <f t="shared" si="12"/>
        <v/>
      </c>
      <c r="BN13" s="154" t="str">
        <f t="shared" si="12"/>
        <v/>
      </c>
      <c r="BO13" s="154" t="str">
        <f t="shared" ref="BO13:BX13" si="13">IFERROR(BO11/BO9,"")</f>
        <v/>
      </c>
      <c r="BP13" s="154" t="str">
        <f t="shared" si="13"/>
        <v/>
      </c>
      <c r="BQ13" s="154" t="str">
        <f t="shared" si="13"/>
        <v/>
      </c>
      <c r="BR13" s="154" t="str">
        <f t="shared" si="13"/>
        <v/>
      </c>
      <c r="BS13" s="154" t="str">
        <f t="shared" si="13"/>
        <v/>
      </c>
      <c r="BT13" s="154" t="str">
        <f t="shared" si="13"/>
        <v/>
      </c>
      <c r="BU13" s="154" t="str">
        <f t="shared" si="13"/>
        <v/>
      </c>
      <c r="BV13" s="154" t="str">
        <f t="shared" si="13"/>
        <v/>
      </c>
      <c r="BW13" s="154" t="str">
        <f t="shared" si="13"/>
        <v/>
      </c>
      <c r="BX13" s="154" t="str">
        <f t="shared" si="13"/>
        <v/>
      </c>
      <c r="BY13" s="154" t="str">
        <f t="shared" ref="BY13:CX13" si="14">IFERROR(BY11/BY9,"")</f>
        <v/>
      </c>
      <c r="BZ13" s="154" t="str">
        <f t="shared" si="14"/>
        <v/>
      </c>
      <c r="CA13" s="154" t="str">
        <f t="shared" si="14"/>
        <v/>
      </c>
      <c r="CB13" s="154" t="str">
        <f t="shared" si="14"/>
        <v/>
      </c>
      <c r="CC13" s="154" t="str">
        <f t="shared" si="14"/>
        <v/>
      </c>
      <c r="CD13" s="154" t="str">
        <f t="shared" si="14"/>
        <v/>
      </c>
      <c r="CE13" s="154" t="str">
        <f t="shared" si="14"/>
        <v/>
      </c>
      <c r="CF13" s="154" t="str">
        <f t="shared" si="14"/>
        <v/>
      </c>
      <c r="CG13" s="154" t="str">
        <f t="shared" si="14"/>
        <v/>
      </c>
      <c r="CH13" s="154" t="str">
        <f t="shared" si="14"/>
        <v/>
      </c>
      <c r="CI13" s="154" t="str">
        <f t="shared" si="14"/>
        <v/>
      </c>
      <c r="CJ13" s="154" t="str">
        <f t="shared" si="14"/>
        <v/>
      </c>
      <c r="CK13" s="154" t="str">
        <f t="shared" si="14"/>
        <v/>
      </c>
      <c r="CL13" s="154" t="str">
        <f t="shared" si="14"/>
        <v/>
      </c>
      <c r="CM13" s="154" t="str">
        <f t="shared" si="14"/>
        <v/>
      </c>
      <c r="CN13" s="154" t="str">
        <f t="shared" si="14"/>
        <v/>
      </c>
      <c r="CO13" s="154" t="str">
        <f t="shared" si="14"/>
        <v/>
      </c>
      <c r="CP13" s="154" t="str">
        <f t="shared" si="14"/>
        <v/>
      </c>
      <c r="CQ13" s="154" t="str">
        <f t="shared" si="14"/>
        <v/>
      </c>
      <c r="CR13" s="154" t="str">
        <f t="shared" si="14"/>
        <v/>
      </c>
      <c r="CS13" s="154" t="str">
        <f t="shared" si="14"/>
        <v/>
      </c>
      <c r="CT13" s="154" t="str">
        <f t="shared" si="14"/>
        <v/>
      </c>
      <c r="CU13" s="154" t="str">
        <f t="shared" si="14"/>
        <v/>
      </c>
      <c r="CV13" s="154" t="str">
        <f t="shared" si="14"/>
        <v/>
      </c>
      <c r="CW13" s="154" t="str">
        <f t="shared" si="14"/>
        <v/>
      </c>
      <c r="CX13" s="45" t="str">
        <f t="shared" si="14"/>
        <v/>
      </c>
    </row>
    <row r="14" spans="2:102" s="21" customFormat="1" ht="16.5" thickBot="1" x14ac:dyDescent="0.3">
      <c r="B14" s="139" t="s">
        <v>252</v>
      </c>
      <c r="C14" s="162">
        <f t="shared" ref="C14:AH14" si="15">IFERROR(C10-C13,"")</f>
        <v>71.727692307692308</v>
      </c>
      <c r="D14" s="140" t="str">
        <f t="shared" si="15"/>
        <v/>
      </c>
      <c r="E14" s="140" t="str">
        <f t="shared" si="15"/>
        <v/>
      </c>
      <c r="F14" s="140" t="str">
        <f t="shared" si="15"/>
        <v/>
      </c>
      <c r="G14" s="140" t="str">
        <f t="shared" si="15"/>
        <v/>
      </c>
      <c r="H14" s="140" t="str">
        <f t="shared" si="15"/>
        <v/>
      </c>
      <c r="I14" s="140" t="str">
        <f t="shared" si="15"/>
        <v/>
      </c>
      <c r="J14" s="140" t="str">
        <f t="shared" si="15"/>
        <v/>
      </c>
      <c r="K14" s="140" t="str">
        <f t="shared" si="15"/>
        <v/>
      </c>
      <c r="L14" s="140" t="str">
        <f t="shared" si="15"/>
        <v/>
      </c>
      <c r="M14" s="140" t="str">
        <f t="shared" si="15"/>
        <v/>
      </c>
      <c r="N14" s="140" t="str">
        <f t="shared" si="15"/>
        <v/>
      </c>
      <c r="O14" s="140" t="str">
        <f t="shared" si="15"/>
        <v/>
      </c>
      <c r="P14" s="140" t="str">
        <f t="shared" si="15"/>
        <v/>
      </c>
      <c r="Q14" s="140" t="str">
        <f t="shared" si="15"/>
        <v/>
      </c>
      <c r="R14" s="140" t="str">
        <f t="shared" si="15"/>
        <v/>
      </c>
      <c r="S14" s="140" t="str">
        <f t="shared" si="15"/>
        <v/>
      </c>
      <c r="T14" s="140" t="str">
        <f t="shared" si="15"/>
        <v/>
      </c>
      <c r="U14" s="140" t="str">
        <f t="shared" si="15"/>
        <v/>
      </c>
      <c r="V14" s="140" t="str">
        <f t="shared" si="15"/>
        <v/>
      </c>
      <c r="W14" s="140" t="str">
        <f t="shared" si="15"/>
        <v/>
      </c>
      <c r="X14" s="140" t="str">
        <f t="shared" si="15"/>
        <v/>
      </c>
      <c r="Y14" s="140" t="str">
        <f t="shared" si="15"/>
        <v/>
      </c>
      <c r="Z14" s="140" t="str">
        <f t="shared" si="15"/>
        <v/>
      </c>
      <c r="AA14" s="140" t="str">
        <f t="shared" si="15"/>
        <v/>
      </c>
      <c r="AB14" s="140" t="str">
        <f t="shared" si="15"/>
        <v/>
      </c>
      <c r="AC14" s="140" t="str">
        <f t="shared" si="15"/>
        <v/>
      </c>
      <c r="AD14" s="140" t="str">
        <f t="shared" si="15"/>
        <v/>
      </c>
      <c r="AE14" s="140" t="str">
        <f t="shared" si="15"/>
        <v/>
      </c>
      <c r="AF14" s="140" t="str">
        <f t="shared" si="15"/>
        <v/>
      </c>
      <c r="AG14" s="140" t="str">
        <f t="shared" si="15"/>
        <v/>
      </c>
      <c r="AH14" s="140" t="str">
        <f t="shared" si="15"/>
        <v/>
      </c>
      <c r="AI14" s="140" t="str">
        <f t="shared" ref="AI14:BN14" si="16">IFERROR(AI10-AI13,"")</f>
        <v/>
      </c>
      <c r="AJ14" s="140" t="str">
        <f t="shared" si="16"/>
        <v/>
      </c>
      <c r="AK14" s="140" t="str">
        <f t="shared" si="16"/>
        <v/>
      </c>
      <c r="AL14" s="140" t="str">
        <f t="shared" si="16"/>
        <v/>
      </c>
      <c r="AM14" s="140" t="str">
        <f t="shared" si="16"/>
        <v/>
      </c>
      <c r="AN14" s="140" t="str">
        <f t="shared" si="16"/>
        <v/>
      </c>
      <c r="AO14" s="140" t="str">
        <f t="shared" si="16"/>
        <v/>
      </c>
      <c r="AP14" s="140" t="str">
        <f t="shared" si="16"/>
        <v/>
      </c>
      <c r="AQ14" s="140" t="str">
        <f t="shared" si="16"/>
        <v/>
      </c>
      <c r="AR14" s="140" t="str">
        <f t="shared" si="16"/>
        <v/>
      </c>
      <c r="AS14" s="140" t="str">
        <f t="shared" si="16"/>
        <v/>
      </c>
      <c r="AT14" s="140" t="str">
        <f t="shared" si="16"/>
        <v/>
      </c>
      <c r="AU14" s="140" t="str">
        <f t="shared" si="16"/>
        <v/>
      </c>
      <c r="AV14" s="140" t="str">
        <f t="shared" si="16"/>
        <v/>
      </c>
      <c r="AW14" s="140" t="str">
        <f t="shared" si="16"/>
        <v/>
      </c>
      <c r="AX14" s="140" t="str">
        <f t="shared" si="16"/>
        <v/>
      </c>
      <c r="AY14" s="140" t="str">
        <f t="shared" si="16"/>
        <v/>
      </c>
      <c r="AZ14" s="140" t="str">
        <f t="shared" si="16"/>
        <v/>
      </c>
      <c r="BA14" s="140" t="str">
        <f t="shared" si="16"/>
        <v/>
      </c>
      <c r="BB14" s="140" t="str">
        <f t="shared" si="16"/>
        <v/>
      </c>
      <c r="BC14" s="140" t="str">
        <f t="shared" si="16"/>
        <v/>
      </c>
      <c r="BD14" s="140" t="str">
        <f t="shared" si="16"/>
        <v/>
      </c>
      <c r="BE14" s="140" t="str">
        <f t="shared" si="16"/>
        <v/>
      </c>
      <c r="BF14" s="140" t="str">
        <f t="shared" si="16"/>
        <v/>
      </c>
      <c r="BG14" s="140" t="str">
        <f t="shared" si="16"/>
        <v/>
      </c>
      <c r="BH14" s="140" t="str">
        <f t="shared" si="16"/>
        <v/>
      </c>
      <c r="BI14" s="140" t="str">
        <f t="shared" si="16"/>
        <v/>
      </c>
      <c r="BJ14" s="140" t="str">
        <f t="shared" si="16"/>
        <v/>
      </c>
      <c r="BK14" s="140" t="str">
        <f t="shared" si="16"/>
        <v/>
      </c>
      <c r="BL14" s="140" t="str">
        <f t="shared" si="16"/>
        <v/>
      </c>
      <c r="BM14" s="140" t="str">
        <f t="shared" si="16"/>
        <v/>
      </c>
      <c r="BN14" s="140" t="str">
        <f t="shared" si="16"/>
        <v/>
      </c>
      <c r="BO14" s="140" t="str">
        <f t="shared" ref="BO14:BX14" si="17">IFERROR(BO10-BO13,"")</f>
        <v/>
      </c>
      <c r="BP14" s="140" t="str">
        <f t="shared" si="17"/>
        <v/>
      </c>
      <c r="BQ14" s="140" t="str">
        <f t="shared" si="17"/>
        <v/>
      </c>
      <c r="BR14" s="140" t="str">
        <f t="shared" si="17"/>
        <v/>
      </c>
      <c r="BS14" s="140" t="str">
        <f t="shared" si="17"/>
        <v/>
      </c>
      <c r="BT14" s="140" t="str">
        <f t="shared" si="17"/>
        <v/>
      </c>
      <c r="BU14" s="140" t="str">
        <f t="shared" si="17"/>
        <v/>
      </c>
      <c r="BV14" s="140" t="str">
        <f t="shared" si="17"/>
        <v/>
      </c>
      <c r="BW14" s="140" t="str">
        <f t="shared" si="17"/>
        <v/>
      </c>
      <c r="BX14" s="140" t="str">
        <f t="shared" si="17"/>
        <v/>
      </c>
      <c r="BY14" s="140" t="str">
        <f t="shared" ref="BY14:CX14" si="18">IFERROR(BY10-BY13,"")</f>
        <v/>
      </c>
      <c r="BZ14" s="140" t="str">
        <f t="shared" si="18"/>
        <v/>
      </c>
      <c r="CA14" s="140" t="str">
        <f t="shared" si="18"/>
        <v/>
      </c>
      <c r="CB14" s="140" t="str">
        <f t="shared" si="18"/>
        <v/>
      </c>
      <c r="CC14" s="140" t="str">
        <f t="shared" si="18"/>
        <v/>
      </c>
      <c r="CD14" s="140" t="str">
        <f t="shared" si="18"/>
        <v/>
      </c>
      <c r="CE14" s="140" t="str">
        <f t="shared" si="18"/>
        <v/>
      </c>
      <c r="CF14" s="140" t="str">
        <f t="shared" si="18"/>
        <v/>
      </c>
      <c r="CG14" s="140" t="str">
        <f t="shared" si="18"/>
        <v/>
      </c>
      <c r="CH14" s="140" t="str">
        <f t="shared" si="18"/>
        <v/>
      </c>
      <c r="CI14" s="140" t="str">
        <f t="shared" si="18"/>
        <v/>
      </c>
      <c r="CJ14" s="140" t="str">
        <f t="shared" si="18"/>
        <v/>
      </c>
      <c r="CK14" s="140" t="str">
        <f t="shared" si="18"/>
        <v/>
      </c>
      <c r="CL14" s="140" t="str">
        <f t="shared" si="18"/>
        <v/>
      </c>
      <c r="CM14" s="140" t="str">
        <f t="shared" si="18"/>
        <v/>
      </c>
      <c r="CN14" s="140" t="str">
        <f t="shared" si="18"/>
        <v/>
      </c>
      <c r="CO14" s="140" t="str">
        <f t="shared" si="18"/>
        <v/>
      </c>
      <c r="CP14" s="140" t="str">
        <f t="shared" si="18"/>
        <v/>
      </c>
      <c r="CQ14" s="140" t="str">
        <f t="shared" si="18"/>
        <v/>
      </c>
      <c r="CR14" s="140" t="str">
        <f t="shared" si="18"/>
        <v/>
      </c>
      <c r="CS14" s="140" t="str">
        <f t="shared" si="18"/>
        <v/>
      </c>
      <c r="CT14" s="140" t="str">
        <f t="shared" si="18"/>
        <v/>
      </c>
      <c r="CU14" s="140" t="str">
        <f t="shared" si="18"/>
        <v/>
      </c>
      <c r="CV14" s="140" t="str">
        <f t="shared" si="18"/>
        <v/>
      </c>
      <c r="CW14" s="140" t="str">
        <f t="shared" si="18"/>
        <v/>
      </c>
      <c r="CX14" s="141" t="str">
        <f t="shared" si="18"/>
        <v/>
      </c>
    </row>
    <row r="15" spans="2:102" ht="17.25" thickTop="1" thickBot="1" x14ac:dyDescent="0.3">
      <c r="B15" s="37"/>
      <c r="C15" s="163"/>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9"/>
    </row>
    <row r="16" spans="2:102" x14ac:dyDescent="0.25">
      <c r="B16" s="19"/>
      <c r="C16" s="164"/>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5"/>
      <c r="CL16" s="155"/>
      <c r="CM16" s="155"/>
      <c r="CN16" s="155"/>
      <c r="CO16" s="155"/>
      <c r="CP16" s="155"/>
      <c r="CQ16" s="155"/>
      <c r="CR16" s="155"/>
      <c r="CS16" s="155"/>
      <c r="CT16" s="155"/>
      <c r="CU16" s="155"/>
      <c r="CV16" s="155"/>
      <c r="CW16" s="155"/>
      <c r="CX16" s="36"/>
    </row>
    <row r="17" spans="2:102" x14ac:dyDescent="0.25">
      <c r="B17" s="40" t="s">
        <v>228</v>
      </c>
      <c r="C17" s="165">
        <f>C8*0.615</f>
        <v>5026.2530769230771</v>
      </c>
      <c r="D17" s="156">
        <f t="shared" ref="D17:Q17" si="19">D8*0.615</f>
        <v>0</v>
      </c>
      <c r="E17" s="156">
        <f t="shared" si="19"/>
        <v>0</v>
      </c>
      <c r="F17" s="156">
        <f t="shared" si="19"/>
        <v>0</v>
      </c>
      <c r="G17" s="156">
        <f t="shared" si="19"/>
        <v>0</v>
      </c>
      <c r="H17" s="156">
        <f t="shared" si="19"/>
        <v>0</v>
      </c>
      <c r="I17" s="156">
        <f t="shared" si="19"/>
        <v>0</v>
      </c>
      <c r="J17" s="156">
        <f t="shared" si="19"/>
        <v>0</v>
      </c>
      <c r="K17" s="156">
        <f t="shared" si="19"/>
        <v>0</v>
      </c>
      <c r="L17" s="156">
        <f t="shared" si="19"/>
        <v>0</v>
      </c>
      <c r="M17" s="156">
        <f t="shared" si="19"/>
        <v>0</v>
      </c>
      <c r="N17" s="156">
        <f t="shared" si="19"/>
        <v>0</v>
      </c>
      <c r="O17" s="156">
        <f t="shared" si="19"/>
        <v>0</v>
      </c>
      <c r="P17" s="156">
        <f t="shared" si="19"/>
        <v>0</v>
      </c>
      <c r="Q17" s="156">
        <f t="shared" si="19"/>
        <v>0</v>
      </c>
      <c r="R17" s="156">
        <f t="shared" ref="R17:S17" si="20">R8*0.615</f>
        <v>0</v>
      </c>
      <c r="S17" s="156">
        <f t="shared" si="20"/>
        <v>0</v>
      </c>
      <c r="T17" s="156">
        <f t="shared" ref="T17:BX17" si="21">T8*0.615</f>
        <v>0</v>
      </c>
      <c r="U17" s="156">
        <f t="shared" si="21"/>
        <v>0</v>
      </c>
      <c r="V17" s="156">
        <f t="shared" si="21"/>
        <v>0</v>
      </c>
      <c r="W17" s="156">
        <f t="shared" si="21"/>
        <v>0</v>
      </c>
      <c r="X17" s="156">
        <f t="shared" si="21"/>
        <v>0</v>
      </c>
      <c r="Y17" s="156">
        <f t="shared" si="21"/>
        <v>0</v>
      </c>
      <c r="Z17" s="156">
        <f t="shared" si="21"/>
        <v>0</v>
      </c>
      <c r="AA17" s="156">
        <f t="shared" si="21"/>
        <v>0</v>
      </c>
      <c r="AB17" s="156">
        <f t="shared" si="21"/>
        <v>0</v>
      </c>
      <c r="AC17" s="156">
        <f t="shared" si="21"/>
        <v>0</v>
      </c>
      <c r="AD17" s="156">
        <f t="shared" si="21"/>
        <v>0</v>
      </c>
      <c r="AE17" s="156">
        <f t="shared" si="21"/>
        <v>0</v>
      </c>
      <c r="AF17" s="156">
        <f t="shared" si="21"/>
        <v>0</v>
      </c>
      <c r="AG17" s="156">
        <f t="shared" si="21"/>
        <v>0</v>
      </c>
      <c r="AH17" s="156">
        <f t="shared" si="21"/>
        <v>0</v>
      </c>
      <c r="AI17" s="156">
        <f t="shared" si="21"/>
        <v>0</v>
      </c>
      <c r="AJ17" s="156">
        <f t="shared" si="21"/>
        <v>0</v>
      </c>
      <c r="AK17" s="156">
        <f t="shared" si="21"/>
        <v>0</v>
      </c>
      <c r="AL17" s="156">
        <f t="shared" si="21"/>
        <v>0</v>
      </c>
      <c r="AM17" s="156">
        <f t="shared" si="21"/>
        <v>0</v>
      </c>
      <c r="AN17" s="156">
        <f t="shared" si="21"/>
        <v>0</v>
      </c>
      <c r="AO17" s="156">
        <f t="shared" si="21"/>
        <v>0</v>
      </c>
      <c r="AP17" s="156">
        <f t="shared" si="21"/>
        <v>0</v>
      </c>
      <c r="AQ17" s="156">
        <f t="shared" si="21"/>
        <v>0</v>
      </c>
      <c r="AR17" s="156">
        <f t="shared" si="21"/>
        <v>0</v>
      </c>
      <c r="AS17" s="156">
        <f t="shared" si="21"/>
        <v>0</v>
      </c>
      <c r="AT17" s="156">
        <f t="shared" si="21"/>
        <v>0</v>
      </c>
      <c r="AU17" s="156">
        <f t="shared" si="21"/>
        <v>0</v>
      </c>
      <c r="AV17" s="156">
        <f t="shared" si="21"/>
        <v>0</v>
      </c>
      <c r="AW17" s="156">
        <f t="shared" si="21"/>
        <v>0</v>
      </c>
      <c r="AX17" s="156">
        <f t="shared" si="21"/>
        <v>0</v>
      </c>
      <c r="AY17" s="156">
        <f t="shared" si="21"/>
        <v>0</v>
      </c>
      <c r="AZ17" s="156">
        <f t="shared" si="21"/>
        <v>0</v>
      </c>
      <c r="BA17" s="156">
        <f t="shared" si="21"/>
        <v>0</v>
      </c>
      <c r="BB17" s="156">
        <f t="shared" si="21"/>
        <v>0</v>
      </c>
      <c r="BC17" s="156">
        <f t="shared" si="21"/>
        <v>0</v>
      </c>
      <c r="BD17" s="156">
        <f t="shared" si="21"/>
        <v>0</v>
      </c>
      <c r="BE17" s="156">
        <f t="shared" si="21"/>
        <v>0</v>
      </c>
      <c r="BF17" s="156">
        <f t="shared" si="21"/>
        <v>0</v>
      </c>
      <c r="BG17" s="156">
        <f t="shared" si="21"/>
        <v>0</v>
      </c>
      <c r="BH17" s="156">
        <f t="shared" si="21"/>
        <v>0</v>
      </c>
      <c r="BI17" s="156">
        <f t="shared" si="21"/>
        <v>0</v>
      </c>
      <c r="BJ17" s="156">
        <f t="shared" si="21"/>
        <v>0</v>
      </c>
      <c r="BK17" s="156">
        <f t="shared" si="21"/>
        <v>0</v>
      </c>
      <c r="BL17" s="156">
        <f t="shared" si="21"/>
        <v>0</v>
      </c>
      <c r="BM17" s="156">
        <f t="shared" si="21"/>
        <v>0</v>
      </c>
      <c r="BN17" s="156">
        <f t="shared" si="21"/>
        <v>0</v>
      </c>
      <c r="BO17" s="156">
        <f t="shared" si="21"/>
        <v>0</v>
      </c>
      <c r="BP17" s="156">
        <f t="shared" si="21"/>
        <v>0</v>
      </c>
      <c r="BQ17" s="156">
        <f t="shared" si="21"/>
        <v>0</v>
      </c>
      <c r="BR17" s="156">
        <f t="shared" si="21"/>
        <v>0</v>
      </c>
      <c r="BS17" s="156">
        <f t="shared" si="21"/>
        <v>0</v>
      </c>
      <c r="BT17" s="156">
        <f t="shared" si="21"/>
        <v>0</v>
      </c>
      <c r="BU17" s="156">
        <f t="shared" si="21"/>
        <v>0</v>
      </c>
      <c r="BV17" s="156">
        <f t="shared" si="21"/>
        <v>0</v>
      </c>
      <c r="BW17" s="156">
        <f t="shared" si="21"/>
        <v>0</v>
      </c>
      <c r="BX17" s="156">
        <f t="shared" si="21"/>
        <v>0</v>
      </c>
      <c r="BY17" s="156">
        <f t="shared" ref="BY17:CX17" si="22">BY8*0.615</f>
        <v>0</v>
      </c>
      <c r="BZ17" s="156">
        <f t="shared" si="22"/>
        <v>0</v>
      </c>
      <c r="CA17" s="156">
        <f t="shared" si="22"/>
        <v>0</v>
      </c>
      <c r="CB17" s="156">
        <f t="shared" si="22"/>
        <v>0</v>
      </c>
      <c r="CC17" s="156">
        <f t="shared" si="22"/>
        <v>0</v>
      </c>
      <c r="CD17" s="156">
        <f t="shared" si="22"/>
        <v>0</v>
      </c>
      <c r="CE17" s="156">
        <f t="shared" si="22"/>
        <v>0</v>
      </c>
      <c r="CF17" s="156">
        <f t="shared" si="22"/>
        <v>0</v>
      </c>
      <c r="CG17" s="156">
        <f t="shared" si="22"/>
        <v>0</v>
      </c>
      <c r="CH17" s="156">
        <f t="shared" si="22"/>
        <v>0</v>
      </c>
      <c r="CI17" s="156">
        <f t="shared" si="22"/>
        <v>0</v>
      </c>
      <c r="CJ17" s="156">
        <f t="shared" si="22"/>
        <v>0</v>
      </c>
      <c r="CK17" s="156">
        <f t="shared" si="22"/>
        <v>0</v>
      </c>
      <c r="CL17" s="156">
        <f t="shared" si="22"/>
        <v>0</v>
      </c>
      <c r="CM17" s="156">
        <f t="shared" si="22"/>
        <v>0</v>
      </c>
      <c r="CN17" s="156">
        <f t="shared" si="22"/>
        <v>0</v>
      </c>
      <c r="CO17" s="156">
        <f t="shared" si="22"/>
        <v>0</v>
      </c>
      <c r="CP17" s="156">
        <f t="shared" si="22"/>
        <v>0</v>
      </c>
      <c r="CQ17" s="156">
        <f t="shared" si="22"/>
        <v>0</v>
      </c>
      <c r="CR17" s="156">
        <f t="shared" si="22"/>
        <v>0</v>
      </c>
      <c r="CS17" s="156">
        <f t="shared" si="22"/>
        <v>0</v>
      </c>
      <c r="CT17" s="156">
        <f t="shared" si="22"/>
        <v>0</v>
      </c>
      <c r="CU17" s="156">
        <f t="shared" si="22"/>
        <v>0</v>
      </c>
      <c r="CV17" s="156">
        <f t="shared" si="22"/>
        <v>0</v>
      </c>
      <c r="CW17" s="156">
        <f t="shared" si="22"/>
        <v>0</v>
      </c>
      <c r="CX17" s="41">
        <f t="shared" si="22"/>
        <v>0</v>
      </c>
    </row>
    <row r="18" spans="2:102" s="42" customFormat="1" x14ac:dyDescent="0.25">
      <c r="B18" s="46" t="s">
        <v>229</v>
      </c>
      <c r="C18" s="166">
        <v>50</v>
      </c>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c r="BW18" s="157"/>
      <c r="BX18" s="157"/>
      <c r="BY18" s="157"/>
      <c r="BZ18" s="157"/>
      <c r="CA18" s="157"/>
      <c r="CB18" s="157"/>
      <c r="CC18" s="157"/>
      <c r="CD18" s="157"/>
      <c r="CE18" s="157"/>
      <c r="CF18" s="157"/>
      <c r="CG18" s="157"/>
      <c r="CH18" s="157"/>
      <c r="CI18" s="157"/>
      <c r="CJ18" s="157"/>
      <c r="CK18" s="157"/>
      <c r="CL18" s="157"/>
      <c r="CM18" s="157"/>
      <c r="CN18" s="157"/>
      <c r="CO18" s="157"/>
      <c r="CP18" s="157"/>
      <c r="CQ18" s="157"/>
      <c r="CR18" s="157"/>
      <c r="CS18" s="157"/>
      <c r="CT18" s="157"/>
      <c r="CU18" s="157"/>
      <c r="CV18" s="157"/>
      <c r="CW18" s="157"/>
      <c r="CX18" s="47"/>
    </row>
    <row r="19" spans="2:102" s="42" customFormat="1" x14ac:dyDescent="0.25">
      <c r="B19" s="46" t="s">
        <v>230</v>
      </c>
      <c r="C19" s="166"/>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7"/>
      <c r="BU19" s="157"/>
      <c r="BV19" s="157"/>
      <c r="BW19" s="157"/>
      <c r="BX19" s="157"/>
      <c r="BY19" s="157"/>
      <c r="BZ19" s="157"/>
      <c r="CA19" s="157"/>
      <c r="CB19" s="157"/>
      <c r="CC19" s="157"/>
      <c r="CD19" s="157"/>
      <c r="CE19" s="157"/>
      <c r="CF19" s="157"/>
      <c r="CG19" s="157"/>
      <c r="CH19" s="157"/>
      <c r="CI19" s="157"/>
      <c r="CJ19" s="157"/>
      <c r="CK19" s="157"/>
      <c r="CL19" s="157"/>
      <c r="CM19" s="157"/>
      <c r="CN19" s="157"/>
      <c r="CO19" s="157"/>
      <c r="CP19" s="157"/>
      <c r="CQ19" s="157"/>
      <c r="CR19" s="157"/>
      <c r="CS19" s="157"/>
      <c r="CT19" s="157"/>
      <c r="CU19" s="157"/>
      <c r="CV19" s="157"/>
      <c r="CW19" s="157"/>
      <c r="CX19" s="47"/>
    </row>
    <row r="20" spans="2:102" s="42" customFormat="1" x14ac:dyDescent="0.25">
      <c r="B20" s="46" t="s">
        <v>231</v>
      </c>
      <c r="C20" s="166"/>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c r="BW20" s="157"/>
      <c r="BX20" s="157"/>
      <c r="BY20" s="157"/>
      <c r="BZ20" s="157"/>
      <c r="CA20" s="157"/>
      <c r="CB20" s="157"/>
      <c r="CC20" s="157"/>
      <c r="CD20" s="157"/>
      <c r="CE20" s="157"/>
      <c r="CF20" s="157"/>
      <c r="CG20" s="157"/>
      <c r="CH20" s="157"/>
      <c r="CI20" s="157"/>
      <c r="CJ20" s="157"/>
      <c r="CK20" s="157"/>
      <c r="CL20" s="157"/>
      <c r="CM20" s="157"/>
      <c r="CN20" s="157"/>
      <c r="CO20" s="157"/>
      <c r="CP20" s="157"/>
      <c r="CQ20" s="157"/>
      <c r="CR20" s="157"/>
      <c r="CS20" s="157"/>
      <c r="CT20" s="157"/>
      <c r="CU20" s="157"/>
      <c r="CV20" s="157"/>
      <c r="CW20" s="157"/>
      <c r="CX20" s="47"/>
    </row>
    <row r="21" spans="2:102" s="42" customFormat="1" x14ac:dyDescent="0.25">
      <c r="B21" s="46" t="s">
        <v>232</v>
      </c>
      <c r="C21" s="166"/>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7"/>
      <c r="BD21" s="157"/>
      <c r="BE21" s="157"/>
      <c r="BF21" s="157"/>
      <c r="BG21" s="157"/>
      <c r="BH21" s="157"/>
      <c r="BI21" s="157"/>
      <c r="BJ21" s="157"/>
      <c r="BK21" s="157"/>
      <c r="BL21" s="157"/>
      <c r="BM21" s="157"/>
      <c r="BN21" s="157"/>
      <c r="BO21" s="157"/>
      <c r="BP21" s="157"/>
      <c r="BQ21" s="157"/>
      <c r="BR21" s="157"/>
      <c r="BS21" s="157"/>
      <c r="BT21" s="157"/>
      <c r="BU21" s="157"/>
      <c r="BV21" s="157"/>
      <c r="BW21" s="157"/>
      <c r="BX21" s="157"/>
      <c r="BY21" s="157"/>
      <c r="BZ21" s="157"/>
      <c r="CA21" s="157"/>
      <c r="CB21" s="157"/>
      <c r="CC21" s="157"/>
      <c r="CD21" s="157"/>
      <c r="CE21" s="157"/>
      <c r="CF21" s="157"/>
      <c r="CG21" s="157"/>
      <c r="CH21" s="157"/>
      <c r="CI21" s="157"/>
      <c r="CJ21" s="157"/>
      <c r="CK21" s="157"/>
      <c r="CL21" s="157"/>
      <c r="CM21" s="157"/>
      <c r="CN21" s="157"/>
      <c r="CO21" s="157"/>
      <c r="CP21" s="157"/>
      <c r="CQ21" s="157"/>
      <c r="CR21" s="157"/>
      <c r="CS21" s="157"/>
      <c r="CT21" s="157"/>
      <c r="CU21" s="157"/>
      <c r="CV21" s="157"/>
      <c r="CW21" s="157"/>
      <c r="CX21" s="47"/>
    </row>
    <row r="22" spans="2:102" s="42" customFormat="1" x14ac:dyDescent="0.25">
      <c r="B22" s="46" t="s">
        <v>233</v>
      </c>
      <c r="C22" s="166"/>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57"/>
      <c r="BS22" s="157"/>
      <c r="BT22" s="157"/>
      <c r="BU22" s="157"/>
      <c r="BV22" s="157"/>
      <c r="BW22" s="157"/>
      <c r="BX22" s="157"/>
      <c r="BY22" s="157"/>
      <c r="BZ22" s="157"/>
      <c r="CA22" s="157"/>
      <c r="CB22" s="157"/>
      <c r="CC22" s="157"/>
      <c r="CD22" s="157"/>
      <c r="CE22" s="157"/>
      <c r="CF22" s="157"/>
      <c r="CG22" s="157"/>
      <c r="CH22" s="157"/>
      <c r="CI22" s="157"/>
      <c r="CJ22" s="157"/>
      <c r="CK22" s="157"/>
      <c r="CL22" s="157"/>
      <c r="CM22" s="157"/>
      <c r="CN22" s="157"/>
      <c r="CO22" s="157"/>
      <c r="CP22" s="157"/>
      <c r="CQ22" s="157"/>
      <c r="CR22" s="157"/>
      <c r="CS22" s="157"/>
      <c r="CT22" s="157"/>
      <c r="CU22" s="157"/>
      <c r="CV22" s="157"/>
      <c r="CW22" s="157"/>
      <c r="CX22" s="47"/>
    </row>
    <row r="23" spans="2:102" s="42" customFormat="1" x14ac:dyDescent="0.25">
      <c r="B23" s="46" t="s">
        <v>235</v>
      </c>
      <c r="C23" s="166">
        <f>SUM(C17:C22)</f>
        <v>5076.2530769230771</v>
      </c>
      <c r="D23" s="157">
        <f t="shared" ref="D23:Q23" si="23">SUM(D17:D22)</f>
        <v>0</v>
      </c>
      <c r="E23" s="157">
        <f t="shared" si="23"/>
        <v>0</v>
      </c>
      <c r="F23" s="157">
        <f t="shared" si="23"/>
        <v>0</v>
      </c>
      <c r="G23" s="157">
        <f t="shared" si="23"/>
        <v>0</v>
      </c>
      <c r="H23" s="157">
        <f t="shared" si="23"/>
        <v>0</v>
      </c>
      <c r="I23" s="157">
        <f t="shared" si="23"/>
        <v>0</v>
      </c>
      <c r="J23" s="157">
        <f t="shared" si="23"/>
        <v>0</v>
      </c>
      <c r="K23" s="157">
        <f t="shared" si="23"/>
        <v>0</v>
      </c>
      <c r="L23" s="157">
        <f t="shared" si="23"/>
        <v>0</v>
      </c>
      <c r="M23" s="157">
        <f t="shared" si="23"/>
        <v>0</v>
      </c>
      <c r="N23" s="157">
        <f t="shared" si="23"/>
        <v>0</v>
      </c>
      <c r="O23" s="157">
        <f t="shared" si="23"/>
        <v>0</v>
      </c>
      <c r="P23" s="157">
        <f t="shared" si="23"/>
        <v>0</v>
      </c>
      <c r="Q23" s="157">
        <f t="shared" si="23"/>
        <v>0</v>
      </c>
      <c r="R23" s="157">
        <f t="shared" ref="R23:S23" si="24">SUM(R17:R22)</f>
        <v>0</v>
      </c>
      <c r="S23" s="157">
        <f t="shared" si="24"/>
        <v>0</v>
      </c>
      <c r="T23" s="157">
        <f t="shared" ref="T23:BX23" si="25">SUM(T17:T22)</f>
        <v>0</v>
      </c>
      <c r="U23" s="157">
        <f t="shared" si="25"/>
        <v>0</v>
      </c>
      <c r="V23" s="157">
        <f t="shared" si="25"/>
        <v>0</v>
      </c>
      <c r="W23" s="157">
        <f t="shared" si="25"/>
        <v>0</v>
      </c>
      <c r="X23" s="157">
        <f t="shared" si="25"/>
        <v>0</v>
      </c>
      <c r="Y23" s="157">
        <f t="shared" si="25"/>
        <v>0</v>
      </c>
      <c r="Z23" s="157">
        <f t="shared" si="25"/>
        <v>0</v>
      </c>
      <c r="AA23" s="157">
        <f t="shared" si="25"/>
        <v>0</v>
      </c>
      <c r="AB23" s="157">
        <f t="shared" si="25"/>
        <v>0</v>
      </c>
      <c r="AC23" s="157">
        <f t="shared" si="25"/>
        <v>0</v>
      </c>
      <c r="AD23" s="157">
        <f t="shared" si="25"/>
        <v>0</v>
      </c>
      <c r="AE23" s="157">
        <f t="shared" si="25"/>
        <v>0</v>
      </c>
      <c r="AF23" s="157">
        <f t="shared" si="25"/>
        <v>0</v>
      </c>
      <c r="AG23" s="157">
        <f t="shared" si="25"/>
        <v>0</v>
      </c>
      <c r="AH23" s="157">
        <f t="shared" si="25"/>
        <v>0</v>
      </c>
      <c r="AI23" s="157">
        <f t="shared" si="25"/>
        <v>0</v>
      </c>
      <c r="AJ23" s="157">
        <f t="shared" si="25"/>
        <v>0</v>
      </c>
      <c r="AK23" s="157">
        <f t="shared" si="25"/>
        <v>0</v>
      </c>
      <c r="AL23" s="157">
        <f t="shared" si="25"/>
        <v>0</v>
      </c>
      <c r="AM23" s="157">
        <f t="shared" si="25"/>
        <v>0</v>
      </c>
      <c r="AN23" s="157">
        <f t="shared" si="25"/>
        <v>0</v>
      </c>
      <c r="AO23" s="157">
        <f t="shared" si="25"/>
        <v>0</v>
      </c>
      <c r="AP23" s="157">
        <f t="shared" si="25"/>
        <v>0</v>
      </c>
      <c r="AQ23" s="157">
        <f t="shared" si="25"/>
        <v>0</v>
      </c>
      <c r="AR23" s="157">
        <f t="shared" si="25"/>
        <v>0</v>
      </c>
      <c r="AS23" s="157">
        <f t="shared" si="25"/>
        <v>0</v>
      </c>
      <c r="AT23" s="157">
        <f t="shared" si="25"/>
        <v>0</v>
      </c>
      <c r="AU23" s="157">
        <f t="shared" si="25"/>
        <v>0</v>
      </c>
      <c r="AV23" s="157">
        <f t="shared" si="25"/>
        <v>0</v>
      </c>
      <c r="AW23" s="157">
        <f t="shared" si="25"/>
        <v>0</v>
      </c>
      <c r="AX23" s="157">
        <f t="shared" si="25"/>
        <v>0</v>
      </c>
      <c r="AY23" s="157">
        <f t="shared" si="25"/>
        <v>0</v>
      </c>
      <c r="AZ23" s="157">
        <f t="shared" si="25"/>
        <v>0</v>
      </c>
      <c r="BA23" s="157">
        <f t="shared" si="25"/>
        <v>0</v>
      </c>
      <c r="BB23" s="157">
        <f t="shared" si="25"/>
        <v>0</v>
      </c>
      <c r="BC23" s="157">
        <f t="shared" si="25"/>
        <v>0</v>
      </c>
      <c r="BD23" s="157">
        <f t="shared" si="25"/>
        <v>0</v>
      </c>
      <c r="BE23" s="157">
        <f t="shared" si="25"/>
        <v>0</v>
      </c>
      <c r="BF23" s="157">
        <f t="shared" si="25"/>
        <v>0</v>
      </c>
      <c r="BG23" s="157">
        <f t="shared" si="25"/>
        <v>0</v>
      </c>
      <c r="BH23" s="157">
        <f t="shared" si="25"/>
        <v>0</v>
      </c>
      <c r="BI23" s="157">
        <f t="shared" si="25"/>
        <v>0</v>
      </c>
      <c r="BJ23" s="157">
        <f t="shared" si="25"/>
        <v>0</v>
      </c>
      <c r="BK23" s="157">
        <f t="shared" si="25"/>
        <v>0</v>
      </c>
      <c r="BL23" s="157">
        <f t="shared" si="25"/>
        <v>0</v>
      </c>
      <c r="BM23" s="157">
        <f t="shared" si="25"/>
        <v>0</v>
      </c>
      <c r="BN23" s="157">
        <f t="shared" si="25"/>
        <v>0</v>
      </c>
      <c r="BO23" s="157">
        <f t="shared" si="25"/>
        <v>0</v>
      </c>
      <c r="BP23" s="157">
        <f t="shared" si="25"/>
        <v>0</v>
      </c>
      <c r="BQ23" s="157">
        <f t="shared" si="25"/>
        <v>0</v>
      </c>
      <c r="BR23" s="157">
        <f t="shared" si="25"/>
        <v>0</v>
      </c>
      <c r="BS23" s="157">
        <f t="shared" si="25"/>
        <v>0</v>
      </c>
      <c r="BT23" s="157">
        <f t="shared" si="25"/>
        <v>0</v>
      </c>
      <c r="BU23" s="157">
        <f t="shared" si="25"/>
        <v>0</v>
      </c>
      <c r="BV23" s="157">
        <f t="shared" si="25"/>
        <v>0</v>
      </c>
      <c r="BW23" s="157">
        <f t="shared" si="25"/>
        <v>0</v>
      </c>
      <c r="BX23" s="157">
        <f t="shared" si="25"/>
        <v>0</v>
      </c>
      <c r="BY23" s="157">
        <f t="shared" ref="BY23:CX23" si="26">SUM(BY17:BY22)</f>
        <v>0</v>
      </c>
      <c r="BZ23" s="157">
        <f t="shared" si="26"/>
        <v>0</v>
      </c>
      <c r="CA23" s="157">
        <f t="shared" si="26"/>
        <v>0</v>
      </c>
      <c r="CB23" s="157">
        <f t="shared" si="26"/>
        <v>0</v>
      </c>
      <c r="CC23" s="157">
        <f t="shared" si="26"/>
        <v>0</v>
      </c>
      <c r="CD23" s="157">
        <f t="shared" si="26"/>
        <v>0</v>
      </c>
      <c r="CE23" s="157">
        <f t="shared" si="26"/>
        <v>0</v>
      </c>
      <c r="CF23" s="157">
        <f t="shared" si="26"/>
        <v>0</v>
      </c>
      <c r="CG23" s="157">
        <f t="shared" si="26"/>
        <v>0</v>
      </c>
      <c r="CH23" s="157">
        <f t="shared" si="26"/>
        <v>0</v>
      </c>
      <c r="CI23" s="157">
        <f t="shared" si="26"/>
        <v>0</v>
      </c>
      <c r="CJ23" s="157">
        <f t="shared" si="26"/>
        <v>0</v>
      </c>
      <c r="CK23" s="157">
        <f t="shared" si="26"/>
        <v>0</v>
      </c>
      <c r="CL23" s="157">
        <f t="shared" si="26"/>
        <v>0</v>
      </c>
      <c r="CM23" s="157">
        <f t="shared" si="26"/>
        <v>0</v>
      </c>
      <c r="CN23" s="157">
        <f t="shared" si="26"/>
        <v>0</v>
      </c>
      <c r="CO23" s="157">
        <f t="shared" si="26"/>
        <v>0</v>
      </c>
      <c r="CP23" s="157">
        <f t="shared" si="26"/>
        <v>0</v>
      </c>
      <c r="CQ23" s="157">
        <f t="shared" si="26"/>
        <v>0</v>
      </c>
      <c r="CR23" s="157">
        <f t="shared" si="26"/>
        <v>0</v>
      </c>
      <c r="CS23" s="157">
        <f t="shared" si="26"/>
        <v>0</v>
      </c>
      <c r="CT23" s="157">
        <f t="shared" si="26"/>
        <v>0</v>
      </c>
      <c r="CU23" s="157">
        <f t="shared" si="26"/>
        <v>0</v>
      </c>
      <c r="CV23" s="157">
        <f t="shared" si="26"/>
        <v>0</v>
      </c>
      <c r="CW23" s="157">
        <f t="shared" si="26"/>
        <v>0</v>
      </c>
      <c r="CX23" s="47">
        <f t="shared" si="26"/>
        <v>0</v>
      </c>
    </row>
    <row r="24" spans="2:102" s="42" customFormat="1" x14ac:dyDescent="0.25">
      <c r="B24" s="46" t="s">
        <v>234</v>
      </c>
      <c r="C24" s="166">
        <f>C8+C23</f>
        <v>13249.022307692307</v>
      </c>
      <c r="D24" s="157">
        <f t="shared" ref="D24:Q24" si="27">D8+D23</f>
        <v>0</v>
      </c>
      <c r="E24" s="157">
        <f t="shared" si="27"/>
        <v>0</v>
      </c>
      <c r="F24" s="157">
        <f t="shared" si="27"/>
        <v>0</v>
      </c>
      <c r="G24" s="157">
        <f t="shared" si="27"/>
        <v>0</v>
      </c>
      <c r="H24" s="157">
        <f t="shared" si="27"/>
        <v>0</v>
      </c>
      <c r="I24" s="157">
        <f t="shared" si="27"/>
        <v>0</v>
      </c>
      <c r="J24" s="157">
        <f t="shared" si="27"/>
        <v>0</v>
      </c>
      <c r="K24" s="157">
        <f t="shared" si="27"/>
        <v>0</v>
      </c>
      <c r="L24" s="157">
        <f t="shared" si="27"/>
        <v>0</v>
      </c>
      <c r="M24" s="157">
        <f t="shared" si="27"/>
        <v>0</v>
      </c>
      <c r="N24" s="157">
        <f t="shared" si="27"/>
        <v>0</v>
      </c>
      <c r="O24" s="157">
        <f t="shared" si="27"/>
        <v>0</v>
      </c>
      <c r="P24" s="157">
        <f t="shared" si="27"/>
        <v>0</v>
      </c>
      <c r="Q24" s="157">
        <f t="shared" si="27"/>
        <v>0</v>
      </c>
      <c r="R24" s="157">
        <f t="shared" ref="R24:S24" si="28">R8+R23</f>
        <v>0</v>
      </c>
      <c r="S24" s="157">
        <f t="shared" si="28"/>
        <v>0</v>
      </c>
      <c r="T24" s="157">
        <f t="shared" ref="T24:BX24" si="29">T8+T23</f>
        <v>0</v>
      </c>
      <c r="U24" s="157">
        <f t="shared" si="29"/>
        <v>0</v>
      </c>
      <c r="V24" s="157">
        <f t="shared" si="29"/>
        <v>0</v>
      </c>
      <c r="W24" s="157">
        <f t="shared" si="29"/>
        <v>0</v>
      </c>
      <c r="X24" s="157">
        <f t="shared" si="29"/>
        <v>0</v>
      </c>
      <c r="Y24" s="157">
        <f t="shared" si="29"/>
        <v>0</v>
      </c>
      <c r="Z24" s="157">
        <f t="shared" si="29"/>
        <v>0</v>
      </c>
      <c r="AA24" s="157">
        <f t="shared" si="29"/>
        <v>0</v>
      </c>
      <c r="AB24" s="157">
        <f t="shared" si="29"/>
        <v>0</v>
      </c>
      <c r="AC24" s="157">
        <f t="shared" si="29"/>
        <v>0</v>
      </c>
      <c r="AD24" s="157">
        <f t="shared" si="29"/>
        <v>0</v>
      </c>
      <c r="AE24" s="157">
        <f t="shared" si="29"/>
        <v>0</v>
      </c>
      <c r="AF24" s="157">
        <f t="shared" si="29"/>
        <v>0</v>
      </c>
      <c r="AG24" s="157">
        <f t="shared" si="29"/>
        <v>0</v>
      </c>
      <c r="AH24" s="157">
        <f t="shared" si="29"/>
        <v>0</v>
      </c>
      <c r="AI24" s="157">
        <f t="shared" si="29"/>
        <v>0</v>
      </c>
      <c r="AJ24" s="157">
        <f t="shared" si="29"/>
        <v>0</v>
      </c>
      <c r="AK24" s="157">
        <f t="shared" si="29"/>
        <v>0</v>
      </c>
      <c r="AL24" s="157">
        <f t="shared" si="29"/>
        <v>0</v>
      </c>
      <c r="AM24" s="157">
        <f t="shared" si="29"/>
        <v>0</v>
      </c>
      <c r="AN24" s="157">
        <f t="shared" si="29"/>
        <v>0</v>
      </c>
      <c r="AO24" s="157">
        <f t="shared" si="29"/>
        <v>0</v>
      </c>
      <c r="AP24" s="157">
        <f t="shared" si="29"/>
        <v>0</v>
      </c>
      <c r="AQ24" s="157">
        <f t="shared" si="29"/>
        <v>0</v>
      </c>
      <c r="AR24" s="157">
        <f t="shared" si="29"/>
        <v>0</v>
      </c>
      <c r="AS24" s="157">
        <f t="shared" si="29"/>
        <v>0</v>
      </c>
      <c r="AT24" s="157">
        <f t="shared" si="29"/>
        <v>0</v>
      </c>
      <c r="AU24" s="157">
        <f t="shared" si="29"/>
        <v>0</v>
      </c>
      <c r="AV24" s="157">
        <f t="shared" si="29"/>
        <v>0</v>
      </c>
      <c r="AW24" s="157">
        <f t="shared" si="29"/>
        <v>0</v>
      </c>
      <c r="AX24" s="157">
        <f t="shared" si="29"/>
        <v>0</v>
      </c>
      <c r="AY24" s="157">
        <f t="shared" si="29"/>
        <v>0</v>
      </c>
      <c r="AZ24" s="157">
        <f t="shared" si="29"/>
        <v>0</v>
      </c>
      <c r="BA24" s="157">
        <f t="shared" si="29"/>
        <v>0</v>
      </c>
      <c r="BB24" s="157">
        <f t="shared" si="29"/>
        <v>0</v>
      </c>
      <c r="BC24" s="157">
        <f t="shared" si="29"/>
        <v>0</v>
      </c>
      <c r="BD24" s="157">
        <f t="shared" si="29"/>
        <v>0</v>
      </c>
      <c r="BE24" s="157">
        <f t="shared" si="29"/>
        <v>0</v>
      </c>
      <c r="BF24" s="157">
        <f t="shared" si="29"/>
        <v>0</v>
      </c>
      <c r="BG24" s="157">
        <f t="shared" si="29"/>
        <v>0</v>
      </c>
      <c r="BH24" s="157">
        <f t="shared" si="29"/>
        <v>0</v>
      </c>
      <c r="BI24" s="157">
        <f t="shared" si="29"/>
        <v>0</v>
      </c>
      <c r="BJ24" s="157">
        <f t="shared" si="29"/>
        <v>0</v>
      </c>
      <c r="BK24" s="157">
        <f t="shared" si="29"/>
        <v>0</v>
      </c>
      <c r="BL24" s="157">
        <f t="shared" si="29"/>
        <v>0</v>
      </c>
      <c r="BM24" s="157">
        <f t="shared" si="29"/>
        <v>0</v>
      </c>
      <c r="BN24" s="157">
        <f t="shared" si="29"/>
        <v>0</v>
      </c>
      <c r="BO24" s="157">
        <f t="shared" si="29"/>
        <v>0</v>
      </c>
      <c r="BP24" s="157">
        <f t="shared" si="29"/>
        <v>0</v>
      </c>
      <c r="BQ24" s="157">
        <f t="shared" si="29"/>
        <v>0</v>
      </c>
      <c r="BR24" s="157">
        <f t="shared" si="29"/>
        <v>0</v>
      </c>
      <c r="BS24" s="157">
        <f t="shared" si="29"/>
        <v>0</v>
      </c>
      <c r="BT24" s="157">
        <f t="shared" si="29"/>
        <v>0</v>
      </c>
      <c r="BU24" s="157">
        <f t="shared" si="29"/>
        <v>0</v>
      </c>
      <c r="BV24" s="157">
        <f t="shared" si="29"/>
        <v>0</v>
      </c>
      <c r="BW24" s="157">
        <f t="shared" si="29"/>
        <v>0</v>
      </c>
      <c r="BX24" s="157">
        <f t="shared" si="29"/>
        <v>0</v>
      </c>
      <c r="BY24" s="157">
        <f t="shared" ref="BY24:CX24" si="30">BY8+BY23</f>
        <v>0</v>
      </c>
      <c r="BZ24" s="157">
        <f t="shared" si="30"/>
        <v>0</v>
      </c>
      <c r="CA24" s="157">
        <f t="shared" si="30"/>
        <v>0</v>
      </c>
      <c r="CB24" s="157">
        <f t="shared" si="30"/>
        <v>0</v>
      </c>
      <c r="CC24" s="157">
        <f t="shared" si="30"/>
        <v>0</v>
      </c>
      <c r="CD24" s="157">
        <f t="shared" si="30"/>
        <v>0</v>
      </c>
      <c r="CE24" s="157">
        <f t="shared" si="30"/>
        <v>0</v>
      </c>
      <c r="CF24" s="157">
        <f t="shared" si="30"/>
        <v>0</v>
      </c>
      <c r="CG24" s="157">
        <f t="shared" si="30"/>
        <v>0</v>
      </c>
      <c r="CH24" s="157">
        <f t="shared" si="30"/>
        <v>0</v>
      </c>
      <c r="CI24" s="157">
        <f t="shared" si="30"/>
        <v>0</v>
      </c>
      <c r="CJ24" s="157">
        <f t="shared" si="30"/>
        <v>0</v>
      </c>
      <c r="CK24" s="157">
        <f t="shared" si="30"/>
        <v>0</v>
      </c>
      <c r="CL24" s="157">
        <f t="shared" si="30"/>
        <v>0</v>
      </c>
      <c r="CM24" s="157">
        <f t="shared" si="30"/>
        <v>0</v>
      </c>
      <c r="CN24" s="157">
        <f t="shared" si="30"/>
        <v>0</v>
      </c>
      <c r="CO24" s="157">
        <f t="shared" si="30"/>
        <v>0</v>
      </c>
      <c r="CP24" s="157">
        <f t="shared" si="30"/>
        <v>0</v>
      </c>
      <c r="CQ24" s="157">
        <f t="shared" si="30"/>
        <v>0</v>
      </c>
      <c r="CR24" s="157">
        <f t="shared" si="30"/>
        <v>0</v>
      </c>
      <c r="CS24" s="157">
        <f t="shared" si="30"/>
        <v>0</v>
      </c>
      <c r="CT24" s="157">
        <f t="shared" si="30"/>
        <v>0</v>
      </c>
      <c r="CU24" s="157">
        <f t="shared" si="30"/>
        <v>0</v>
      </c>
      <c r="CV24" s="157">
        <f t="shared" si="30"/>
        <v>0</v>
      </c>
      <c r="CW24" s="157">
        <f t="shared" si="30"/>
        <v>0</v>
      </c>
      <c r="CX24" s="47">
        <f t="shared" si="30"/>
        <v>0</v>
      </c>
    </row>
    <row r="25" spans="2:102" ht="16.5" thickBot="1" x14ac:dyDescent="0.3">
      <c r="B25" s="138" t="s">
        <v>253</v>
      </c>
      <c r="C25" s="167">
        <f>IFERROR(C24/C9,"")</f>
        <v>132.49022307692306</v>
      </c>
      <c r="D25" s="148" t="str">
        <f t="shared" ref="D25:BO25" si="31">IFERROR(D24/D9,"")</f>
        <v/>
      </c>
      <c r="E25" s="148" t="str">
        <f t="shared" si="31"/>
        <v/>
      </c>
      <c r="F25" s="148" t="str">
        <f t="shared" si="31"/>
        <v/>
      </c>
      <c r="G25" s="148" t="str">
        <f t="shared" si="31"/>
        <v/>
      </c>
      <c r="H25" s="148" t="str">
        <f t="shared" si="31"/>
        <v/>
      </c>
      <c r="I25" s="148" t="str">
        <f t="shared" si="31"/>
        <v/>
      </c>
      <c r="J25" s="148" t="str">
        <f t="shared" si="31"/>
        <v/>
      </c>
      <c r="K25" s="148" t="str">
        <f t="shared" si="31"/>
        <v/>
      </c>
      <c r="L25" s="148" t="str">
        <f t="shared" si="31"/>
        <v/>
      </c>
      <c r="M25" s="148" t="str">
        <f t="shared" si="31"/>
        <v/>
      </c>
      <c r="N25" s="148" t="str">
        <f t="shared" si="31"/>
        <v/>
      </c>
      <c r="O25" s="148" t="str">
        <f t="shared" si="31"/>
        <v/>
      </c>
      <c r="P25" s="148" t="str">
        <f t="shared" si="31"/>
        <v/>
      </c>
      <c r="Q25" s="148" t="str">
        <f t="shared" si="31"/>
        <v/>
      </c>
      <c r="R25" s="148" t="str">
        <f t="shared" si="31"/>
        <v/>
      </c>
      <c r="S25" s="148" t="str">
        <f t="shared" si="31"/>
        <v/>
      </c>
      <c r="T25" s="148" t="str">
        <f t="shared" si="31"/>
        <v/>
      </c>
      <c r="U25" s="148" t="str">
        <f t="shared" si="31"/>
        <v/>
      </c>
      <c r="V25" s="148" t="str">
        <f t="shared" si="31"/>
        <v/>
      </c>
      <c r="W25" s="148" t="str">
        <f t="shared" si="31"/>
        <v/>
      </c>
      <c r="X25" s="148" t="str">
        <f t="shared" si="31"/>
        <v/>
      </c>
      <c r="Y25" s="148" t="str">
        <f t="shared" si="31"/>
        <v/>
      </c>
      <c r="Z25" s="148" t="str">
        <f t="shared" si="31"/>
        <v/>
      </c>
      <c r="AA25" s="148" t="str">
        <f t="shared" si="31"/>
        <v/>
      </c>
      <c r="AB25" s="148" t="str">
        <f t="shared" si="31"/>
        <v/>
      </c>
      <c r="AC25" s="148" t="str">
        <f t="shared" si="31"/>
        <v/>
      </c>
      <c r="AD25" s="148" t="str">
        <f t="shared" si="31"/>
        <v/>
      </c>
      <c r="AE25" s="148" t="str">
        <f t="shared" si="31"/>
        <v/>
      </c>
      <c r="AF25" s="148" t="str">
        <f t="shared" si="31"/>
        <v/>
      </c>
      <c r="AG25" s="148" t="str">
        <f t="shared" si="31"/>
        <v/>
      </c>
      <c r="AH25" s="148" t="str">
        <f t="shared" si="31"/>
        <v/>
      </c>
      <c r="AI25" s="148" t="str">
        <f t="shared" si="31"/>
        <v/>
      </c>
      <c r="AJ25" s="148" t="str">
        <f t="shared" si="31"/>
        <v/>
      </c>
      <c r="AK25" s="148" t="str">
        <f t="shared" si="31"/>
        <v/>
      </c>
      <c r="AL25" s="148" t="str">
        <f t="shared" si="31"/>
        <v/>
      </c>
      <c r="AM25" s="148" t="str">
        <f t="shared" si="31"/>
        <v/>
      </c>
      <c r="AN25" s="148" t="str">
        <f t="shared" si="31"/>
        <v/>
      </c>
      <c r="AO25" s="148" t="str">
        <f t="shared" si="31"/>
        <v/>
      </c>
      <c r="AP25" s="148" t="str">
        <f t="shared" si="31"/>
        <v/>
      </c>
      <c r="AQ25" s="148" t="str">
        <f t="shared" si="31"/>
        <v/>
      </c>
      <c r="AR25" s="148" t="str">
        <f t="shared" si="31"/>
        <v/>
      </c>
      <c r="AS25" s="148" t="str">
        <f t="shared" si="31"/>
        <v/>
      </c>
      <c r="AT25" s="148" t="str">
        <f t="shared" si="31"/>
        <v/>
      </c>
      <c r="AU25" s="148" t="str">
        <f t="shared" si="31"/>
        <v/>
      </c>
      <c r="AV25" s="148" t="str">
        <f t="shared" si="31"/>
        <v/>
      </c>
      <c r="AW25" s="148" t="str">
        <f t="shared" si="31"/>
        <v/>
      </c>
      <c r="AX25" s="148" t="str">
        <f t="shared" si="31"/>
        <v/>
      </c>
      <c r="AY25" s="148" t="str">
        <f t="shared" si="31"/>
        <v/>
      </c>
      <c r="AZ25" s="148" t="str">
        <f t="shared" si="31"/>
        <v/>
      </c>
      <c r="BA25" s="148" t="str">
        <f t="shared" si="31"/>
        <v/>
      </c>
      <c r="BB25" s="148" t="str">
        <f t="shared" si="31"/>
        <v/>
      </c>
      <c r="BC25" s="148" t="str">
        <f t="shared" si="31"/>
        <v/>
      </c>
      <c r="BD25" s="148" t="str">
        <f t="shared" si="31"/>
        <v/>
      </c>
      <c r="BE25" s="148" t="str">
        <f t="shared" si="31"/>
        <v/>
      </c>
      <c r="BF25" s="148" t="str">
        <f t="shared" si="31"/>
        <v/>
      </c>
      <c r="BG25" s="148" t="str">
        <f t="shared" si="31"/>
        <v/>
      </c>
      <c r="BH25" s="148" t="str">
        <f t="shared" si="31"/>
        <v/>
      </c>
      <c r="BI25" s="148" t="str">
        <f t="shared" si="31"/>
        <v/>
      </c>
      <c r="BJ25" s="148" t="str">
        <f t="shared" si="31"/>
        <v/>
      </c>
      <c r="BK25" s="148" t="str">
        <f t="shared" si="31"/>
        <v/>
      </c>
      <c r="BL25" s="148" t="str">
        <f t="shared" si="31"/>
        <v/>
      </c>
      <c r="BM25" s="148" t="str">
        <f t="shared" si="31"/>
        <v/>
      </c>
      <c r="BN25" s="148" t="str">
        <f t="shared" si="31"/>
        <v/>
      </c>
      <c r="BO25" s="148" t="str">
        <f t="shared" si="31"/>
        <v/>
      </c>
      <c r="BP25" s="148" t="str">
        <f t="shared" ref="BP25:BX25" si="32">IFERROR(BP24/BP9,"")</f>
        <v/>
      </c>
      <c r="BQ25" s="148" t="str">
        <f t="shared" si="32"/>
        <v/>
      </c>
      <c r="BR25" s="148" t="str">
        <f t="shared" si="32"/>
        <v/>
      </c>
      <c r="BS25" s="148" t="str">
        <f t="shared" si="32"/>
        <v/>
      </c>
      <c r="BT25" s="148" t="str">
        <f t="shared" si="32"/>
        <v/>
      </c>
      <c r="BU25" s="148" t="str">
        <f t="shared" si="32"/>
        <v/>
      </c>
      <c r="BV25" s="148" t="str">
        <f t="shared" si="32"/>
        <v/>
      </c>
      <c r="BW25" s="148" t="str">
        <f t="shared" si="32"/>
        <v/>
      </c>
      <c r="BX25" s="148" t="str">
        <f t="shared" si="32"/>
        <v/>
      </c>
      <c r="BY25" s="148" t="str">
        <f t="shared" ref="BY25:CX25" si="33">IFERROR(BY24/BY9,"")</f>
        <v/>
      </c>
      <c r="BZ25" s="148" t="str">
        <f t="shared" si="33"/>
        <v/>
      </c>
      <c r="CA25" s="148" t="str">
        <f t="shared" si="33"/>
        <v/>
      </c>
      <c r="CB25" s="148" t="str">
        <f t="shared" si="33"/>
        <v/>
      </c>
      <c r="CC25" s="148" t="str">
        <f t="shared" si="33"/>
        <v/>
      </c>
      <c r="CD25" s="148" t="str">
        <f t="shared" si="33"/>
        <v/>
      </c>
      <c r="CE25" s="148" t="str">
        <f t="shared" si="33"/>
        <v/>
      </c>
      <c r="CF25" s="148" t="str">
        <f t="shared" si="33"/>
        <v/>
      </c>
      <c r="CG25" s="148" t="str">
        <f t="shared" si="33"/>
        <v/>
      </c>
      <c r="CH25" s="148" t="str">
        <f t="shared" si="33"/>
        <v/>
      </c>
      <c r="CI25" s="148" t="str">
        <f t="shared" si="33"/>
        <v/>
      </c>
      <c r="CJ25" s="148" t="str">
        <f t="shared" si="33"/>
        <v/>
      </c>
      <c r="CK25" s="148" t="str">
        <f t="shared" si="33"/>
        <v/>
      </c>
      <c r="CL25" s="148" t="str">
        <f t="shared" si="33"/>
        <v/>
      </c>
      <c r="CM25" s="148" t="str">
        <f t="shared" si="33"/>
        <v/>
      </c>
      <c r="CN25" s="148" t="str">
        <f t="shared" si="33"/>
        <v/>
      </c>
      <c r="CO25" s="148" t="str">
        <f t="shared" si="33"/>
        <v/>
      </c>
      <c r="CP25" s="148" t="str">
        <f t="shared" si="33"/>
        <v/>
      </c>
      <c r="CQ25" s="148" t="str">
        <f t="shared" si="33"/>
        <v/>
      </c>
      <c r="CR25" s="148" t="str">
        <f t="shared" si="33"/>
        <v/>
      </c>
      <c r="CS25" s="148" t="str">
        <f t="shared" si="33"/>
        <v/>
      </c>
      <c r="CT25" s="148" t="str">
        <f t="shared" si="33"/>
        <v/>
      </c>
      <c r="CU25" s="148" t="str">
        <f t="shared" si="33"/>
        <v/>
      </c>
      <c r="CV25" s="148" t="str">
        <f t="shared" si="33"/>
        <v/>
      </c>
      <c r="CW25" s="148" t="str">
        <f t="shared" si="33"/>
        <v/>
      </c>
      <c r="CX25" s="149" t="str">
        <f t="shared" si="33"/>
        <v/>
      </c>
    </row>
    <row r="26" spans="2:102" ht="16.5" thickTop="1" x14ac:dyDescent="0.25">
      <c r="B26" s="59"/>
      <c r="C26" s="164"/>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5"/>
      <c r="BN26" s="155"/>
      <c r="BO26" s="155"/>
      <c r="BP26" s="155"/>
      <c r="BQ26" s="155"/>
      <c r="BR26" s="155"/>
      <c r="BS26" s="155"/>
      <c r="BT26" s="155"/>
      <c r="BU26" s="155"/>
      <c r="BV26" s="155"/>
      <c r="BW26" s="155"/>
      <c r="BX26" s="155"/>
      <c r="BY26" s="155"/>
      <c r="BZ26" s="155"/>
      <c r="CA26" s="155"/>
      <c r="CB26" s="155"/>
      <c r="CC26" s="155"/>
      <c r="CD26" s="155"/>
      <c r="CE26" s="155"/>
      <c r="CF26" s="155"/>
      <c r="CG26" s="155"/>
      <c r="CH26" s="155"/>
      <c r="CI26" s="155"/>
      <c r="CJ26" s="155"/>
      <c r="CK26" s="155"/>
      <c r="CL26" s="155"/>
      <c r="CM26" s="155"/>
      <c r="CN26" s="155"/>
      <c r="CO26" s="155"/>
      <c r="CP26" s="155"/>
      <c r="CQ26" s="155"/>
      <c r="CR26" s="155"/>
      <c r="CS26" s="155"/>
      <c r="CT26" s="155"/>
      <c r="CU26" s="155"/>
      <c r="CV26" s="155"/>
      <c r="CW26" s="155"/>
      <c r="CX26" s="36"/>
    </row>
    <row r="27" spans="2:102" x14ac:dyDescent="0.25">
      <c r="B27" s="59"/>
      <c r="C27" s="164"/>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155"/>
      <c r="BG27" s="155"/>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c r="CP27" s="155"/>
      <c r="CQ27" s="155"/>
      <c r="CR27" s="155"/>
      <c r="CS27" s="155"/>
      <c r="CT27" s="155"/>
      <c r="CU27" s="155"/>
      <c r="CV27" s="155"/>
      <c r="CW27" s="155"/>
      <c r="CX27" s="36"/>
    </row>
    <row r="28" spans="2:102" ht="16.5" thickBot="1" x14ac:dyDescent="0.3">
      <c r="B28" s="19"/>
      <c r="C28" s="19"/>
      <c r="CX28" s="24"/>
    </row>
    <row r="29" spans="2:102" x14ac:dyDescent="0.25">
      <c r="B29" s="48" t="s">
        <v>236</v>
      </c>
      <c r="C29" s="168" t="str">
        <f>C3</f>
        <v>Test_1</v>
      </c>
      <c r="D29" s="17" t="str">
        <f>D3</f>
        <v>Service 2</v>
      </c>
      <c r="E29" s="17" t="str">
        <f t="shared" ref="E29:S29" si="34">E3</f>
        <v>Service 3</v>
      </c>
      <c r="F29" s="17" t="str">
        <f t="shared" si="34"/>
        <v>Service 4</v>
      </c>
      <c r="G29" s="17" t="str">
        <f t="shared" si="34"/>
        <v>Service 5</v>
      </c>
      <c r="H29" s="17" t="str">
        <f t="shared" si="34"/>
        <v>Service 6</v>
      </c>
      <c r="I29" s="17" t="str">
        <f t="shared" si="34"/>
        <v>Service 7</v>
      </c>
      <c r="J29" s="17" t="str">
        <f t="shared" si="34"/>
        <v>Service 8</v>
      </c>
      <c r="K29" s="17" t="str">
        <f t="shared" si="34"/>
        <v>Service 9</v>
      </c>
      <c r="L29" s="17" t="str">
        <f t="shared" si="34"/>
        <v>Service 10</v>
      </c>
      <c r="M29" s="17" t="str">
        <f t="shared" si="34"/>
        <v>Service 11</v>
      </c>
      <c r="N29" s="17" t="str">
        <f t="shared" si="34"/>
        <v>Service 12</v>
      </c>
      <c r="O29" s="17" t="str">
        <f t="shared" si="34"/>
        <v>Service 13</v>
      </c>
      <c r="P29" s="17" t="str">
        <f t="shared" si="34"/>
        <v>Service 14</v>
      </c>
      <c r="Q29" s="17" t="str">
        <f t="shared" si="34"/>
        <v>Service 15</v>
      </c>
      <c r="R29" s="17" t="str">
        <f t="shared" si="34"/>
        <v>Service 16</v>
      </c>
      <c r="S29" s="17" t="str">
        <f t="shared" si="34"/>
        <v>Service 17</v>
      </c>
      <c r="T29" s="17" t="str">
        <f t="shared" ref="T29:BX29" si="35">T3</f>
        <v>Service 18</v>
      </c>
      <c r="U29" s="17" t="str">
        <f t="shared" si="35"/>
        <v>Service 19</v>
      </c>
      <c r="V29" s="17" t="str">
        <f t="shared" si="35"/>
        <v>Service 20</v>
      </c>
      <c r="W29" s="17" t="str">
        <f t="shared" si="35"/>
        <v>Service 21</v>
      </c>
      <c r="X29" s="17" t="str">
        <f t="shared" si="35"/>
        <v>Service 22</v>
      </c>
      <c r="Y29" s="17" t="str">
        <f t="shared" si="35"/>
        <v>Service 23</v>
      </c>
      <c r="Z29" s="17" t="str">
        <f t="shared" si="35"/>
        <v>Service 24</v>
      </c>
      <c r="AA29" s="17" t="str">
        <f t="shared" si="35"/>
        <v>Service 25</v>
      </c>
      <c r="AB29" s="17" t="str">
        <f t="shared" si="35"/>
        <v>Service 26</v>
      </c>
      <c r="AC29" s="17" t="str">
        <f t="shared" si="35"/>
        <v>Service 27</v>
      </c>
      <c r="AD29" s="17" t="str">
        <f t="shared" si="35"/>
        <v>Service 28</v>
      </c>
      <c r="AE29" s="17" t="str">
        <f t="shared" si="35"/>
        <v>Service 29</v>
      </c>
      <c r="AF29" s="17" t="str">
        <f t="shared" si="35"/>
        <v>Service 30</v>
      </c>
      <c r="AG29" s="17" t="str">
        <f t="shared" si="35"/>
        <v>Service 31</v>
      </c>
      <c r="AH29" s="17" t="str">
        <f t="shared" si="35"/>
        <v>Service 32</v>
      </c>
      <c r="AI29" s="17" t="str">
        <f t="shared" si="35"/>
        <v>Service 33</v>
      </c>
      <c r="AJ29" s="17" t="str">
        <f t="shared" si="35"/>
        <v>Service 34</v>
      </c>
      <c r="AK29" s="17" t="str">
        <f t="shared" si="35"/>
        <v>Service 35</v>
      </c>
      <c r="AL29" s="17" t="str">
        <f t="shared" si="35"/>
        <v>Service 36</v>
      </c>
      <c r="AM29" s="17" t="str">
        <f t="shared" si="35"/>
        <v>Service 37</v>
      </c>
      <c r="AN29" s="17" t="str">
        <f t="shared" si="35"/>
        <v>Service 38</v>
      </c>
      <c r="AO29" s="17" t="str">
        <f t="shared" si="35"/>
        <v>Service 39</v>
      </c>
      <c r="AP29" s="17" t="str">
        <f t="shared" si="35"/>
        <v>Service 40</v>
      </c>
      <c r="AQ29" s="17" t="str">
        <f t="shared" si="35"/>
        <v>Service 41</v>
      </c>
      <c r="AR29" s="17" t="str">
        <f t="shared" si="35"/>
        <v>Service 42</v>
      </c>
      <c r="AS29" s="17" t="str">
        <f t="shared" si="35"/>
        <v>Service 43</v>
      </c>
      <c r="AT29" s="17" t="str">
        <f t="shared" si="35"/>
        <v>Service 44</v>
      </c>
      <c r="AU29" s="17" t="str">
        <f t="shared" si="35"/>
        <v>Service 45</v>
      </c>
      <c r="AV29" s="17" t="str">
        <f t="shared" si="35"/>
        <v>Service 46</v>
      </c>
      <c r="AW29" s="17" t="str">
        <f t="shared" si="35"/>
        <v>Service 47</v>
      </c>
      <c r="AX29" s="17" t="str">
        <f t="shared" si="35"/>
        <v>Service 48</v>
      </c>
      <c r="AY29" s="17" t="str">
        <f t="shared" si="35"/>
        <v>Service 49</v>
      </c>
      <c r="AZ29" s="17" t="str">
        <f t="shared" si="35"/>
        <v>Service 50</v>
      </c>
      <c r="BA29" s="17" t="str">
        <f t="shared" si="35"/>
        <v>Service 51</v>
      </c>
      <c r="BB29" s="17" t="str">
        <f t="shared" si="35"/>
        <v>Service 52</v>
      </c>
      <c r="BC29" s="17" t="str">
        <f t="shared" si="35"/>
        <v>Service 53</v>
      </c>
      <c r="BD29" s="17" t="str">
        <f t="shared" si="35"/>
        <v>Service 54</v>
      </c>
      <c r="BE29" s="17" t="str">
        <f t="shared" si="35"/>
        <v>Service 55</v>
      </c>
      <c r="BF29" s="17" t="str">
        <f t="shared" si="35"/>
        <v>Service 56</v>
      </c>
      <c r="BG29" s="17" t="str">
        <f t="shared" si="35"/>
        <v>Service 57</v>
      </c>
      <c r="BH29" s="17" t="str">
        <f t="shared" si="35"/>
        <v>Service 58</v>
      </c>
      <c r="BI29" s="17" t="str">
        <f t="shared" si="35"/>
        <v>Service 59</v>
      </c>
      <c r="BJ29" s="17" t="str">
        <f t="shared" si="35"/>
        <v>Service 60</v>
      </c>
      <c r="BK29" s="17" t="str">
        <f t="shared" si="35"/>
        <v>Service 61</v>
      </c>
      <c r="BL29" s="17" t="str">
        <f t="shared" si="35"/>
        <v>Service 62</v>
      </c>
      <c r="BM29" s="17" t="str">
        <f t="shared" si="35"/>
        <v>Service 63</v>
      </c>
      <c r="BN29" s="17" t="str">
        <f t="shared" si="35"/>
        <v>Service 64</v>
      </c>
      <c r="BO29" s="17" t="str">
        <f t="shared" si="35"/>
        <v>Service 65</v>
      </c>
      <c r="BP29" s="17" t="str">
        <f t="shared" si="35"/>
        <v>Service 66</v>
      </c>
      <c r="BQ29" s="17" t="str">
        <f t="shared" si="35"/>
        <v>Service 67</v>
      </c>
      <c r="BR29" s="17" t="str">
        <f t="shared" si="35"/>
        <v>Service 68</v>
      </c>
      <c r="BS29" s="17" t="str">
        <f t="shared" si="35"/>
        <v>Service 69</v>
      </c>
      <c r="BT29" s="17" t="str">
        <f t="shared" si="35"/>
        <v>Service 70</v>
      </c>
      <c r="BU29" s="17" t="str">
        <f t="shared" si="35"/>
        <v>Service 71</v>
      </c>
      <c r="BV29" s="17" t="str">
        <f t="shared" si="35"/>
        <v>Service 72</v>
      </c>
      <c r="BW29" s="17" t="str">
        <f t="shared" si="35"/>
        <v>Service 73</v>
      </c>
      <c r="BX29" s="17" t="str">
        <f t="shared" si="35"/>
        <v>Service 74</v>
      </c>
      <c r="BY29" s="17" t="str">
        <f t="shared" ref="BY29:CX29" si="36">BY3</f>
        <v>Service 75</v>
      </c>
      <c r="BZ29" s="17" t="str">
        <f t="shared" si="36"/>
        <v>Service 76</v>
      </c>
      <c r="CA29" s="17" t="str">
        <f t="shared" si="36"/>
        <v>Service 77</v>
      </c>
      <c r="CB29" s="17" t="str">
        <f t="shared" si="36"/>
        <v>Service 78</v>
      </c>
      <c r="CC29" s="17" t="str">
        <f t="shared" si="36"/>
        <v>Service 79</v>
      </c>
      <c r="CD29" s="17" t="str">
        <f t="shared" si="36"/>
        <v>Service 80</v>
      </c>
      <c r="CE29" s="17" t="str">
        <f t="shared" si="36"/>
        <v>Service 81</v>
      </c>
      <c r="CF29" s="17" t="str">
        <f t="shared" si="36"/>
        <v>Service 82</v>
      </c>
      <c r="CG29" s="17" t="str">
        <f t="shared" si="36"/>
        <v>Service 83</v>
      </c>
      <c r="CH29" s="17" t="str">
        <f t="shared" si="36"/>
        <v>Service 84</v>
      </c>
      <c r="CI29" s="17" t="str">
        <f t="shared" si="36"/>
        <v>Service 85</v>
      </c>
      <c r="CJ29" s="17" t="str">
        <f t="shared" si="36"/>
        <v>Service 86</v>
      </c>
      <c r="CK29" s="17" t="str">
        <f t="shared" si="36"/>
        <v>Service 87</v>
      </c>
      <c r="CL29" s="17" t="str">
        <f t="shared" si="36"/>
        <v>Service 88</v>
      </c>
      <c r="CM29" s="17" t="str">
        <f t="shared" si="36"/>
        <v>Service 89</v>
      </c>
      <c r="CN29" s="17" t="str">
        <f t="shared" si="36"/>
        <v>Service 90</v>
      </c>
      <c r="CO29" s="17" t="str">
        <f t="shared" si="36"/>
        <v>Service 91</v>
      </c>
      <c r="CP29" s="17" t="str">
        <f t="shared" si="36"/>
        <v>Service 92</v>
      </c>
      <c r="CQ29" s="17" t="str">
        <f t="shared" si="36"/>
        <v>Service 93</v>
      </c>
      <c r="CR29" s="17" t="str">
        <f t="shared" si="36"/>
        <v>Service 94</v>
      </c>
      <c r="CS29" s="17" t="str">
        <f t="shared" si="36"/>
        <v>Service 95</v>
      </c>
      <c r="CT29" s="17" t="str">
        <f t="shared" si="36"/>
        <v>Service 96</v>
      </c>
      <c r="CU29" s="17" t="str">
        <f t="shared" si="36"/>
        <v>Service 97</v>
      </c>
      <c r="CV29" s="17" t="str">
        <f t="shared" si="36"/>
        <v>Service 98</v>
      </c>
      <c r="CW29" s="17" t="str">
        <f t="shared" si="36"/>
        <v>Service 99</v>
      </c>
      <c r="CX29" s="18" t="str">
        <f t="shared" si="36"/>
        <v>Service 100</v>
      </c>
    </row>
    <row r="30" spans="2:102" x14ac:dyDescent="0.25">
      <c r="B30" s="142" t="s">
        <v>237</v>
      </c>
      <c r="C30" s="169">
        <f>C14</f>
        <v>71.727692307692308</v>
      </c>
      <c r="D30" s="143" t="str">
        <f t="shared" ref="D30:BO30" si="37">D14</f>
        <v/>
      </c>
      <c r="E30" s="143" t="str">
        <f t="shared" si="37"/>
        <v/>
      </c>
      <c r="F30" s="143" t="str">
        <f t="shared" si="37"/>
        <v/>
      </c>
      <c r="G30" s="143" t="str">
        <f t="shared" si="37"/>
        <v/>
      </c>
      <c r="H30" s="143" t="str">
        <f t="shared" si="37"/>
        <v/>
      </c>
      <c r="I30" s="143" t="str">
        <f t="shared" si="37"/>
        <v/>
      </c>
      <c r="J30" s="143" t="str">
        <f t="shared" si="37"/>
        <v/>
      </c>
      <c r="K30" s="143" t="str">
        <f t="shared" si="37"/>
        <v/>
      </c>
      <c r="L30" s="143" t="str">
        <f t="shared" si="37"/>
        <v/>
      </c>
      <c r="M30" s="143" t="str">
        <f t="shared" si="37"/>
        <v/>
      </c>
      <c r="N30" s="143" t="str">
        <f t="shared" si="37"/>
        <v/>
      </c>
      <c r="O30" s="143" t="str">
        <f t="shared" si="37"/>
        <v/>
      </c>
      <c r="P30" s="143" t="str">
        <f t="shared" si="37"/>
        <v/>
      </c>
      <c r="Q30" s="143" t="str">
        <f t="shared" si="37"/>
        <v/>
      </c>
      <c r="R30" s="143" t="str">
        <f t="shared" si="37"/>
        <v/>
      </c>
      <c r="S30" s="143" t="str">
        <f t="shared" si="37"/>
        <v/>
      </c>
      <c r="T30" s="143" t="str">
        <f t="shared" si="37"/>
        <v/>
      </c>
      <c r="U30" s="143" t="str">
        <f t="shared" si="37"/>
        <v/>
      </c>
      <c r="V30" s="143" t="str">
        <f t="shared" si="37"/>
        <v/>
      </c>
      <c r="W30" s="143" t="str">
        <f t="shared" si="37"/>
        <v/>
      </c>
      <c r="X30" s="143" t="str">
        <f t="shared" si="37"/>
        <v/>
      </c>
      <c r="Y30" s="143" t="str">
        <f t="shared" si="37"/>
        <v/>
      </c>
      <c r="Z30" s="143" t="str">
        <f t="shared" si="37"/>
        <v/>
      </c>
      <c r="AA30" s="143" t="str">
        <f t="shared" si="37"/>
        <v/>
      </c>
      <c r="AB30" s="143" t="str">
        <f t="shared" si="37"/>
        <v/>
      </c>
      <c r="AC30" s="143" t="str">
        <f t="shared" si="37"/>
        <v/>
      </c>
      <c r="AD30" s="143" t="str">
        <f t="shared" si="37"/>
        <v/>
      </c>
      <c r="AE30" s="143" t="str">
        <f t="shared" si="37"/>
        <v/>
      </c>
      <c r="AF30" s="143" t="str">
        <f t="shared" si="37"/>
        <v/>
      </c>
      <c r="AG30" s="143" t="str">
        <f t="shared" si="37"/>
        <v/>
      </c>
      <c r="AH30" s="143" t="str">
        <f t="shared" si="37"/>
        <v/>
      </c>
      <c r="AI30" s="143" t="str">
        <f t="shared" si="37"/>
        <v/>
      </c>
      <c r="AJ30" s="143" t="str">
        <f t="shared" si="37"/>
        <v/>
      </c>
      <c r="AK30" s="143" t="str">
        <f t="shared" si="37"/>
        <v/>
      </c>
      <c r="AL30" s="143" t="str">
        <f t="shared" si="37"/>
        <v/>
      </c>
      <c r="AM30" s="143" t="str">
        <f t="shared" si="37"/>
        <v/>
      </c>
      <c r="AN30" s="143" t="str">
        <f t="shared" si="37"/>
        <v/>
      </c>
      <c r="AO30" s="143" t="str">
        <f t="shared" si="37"/>
        <v/>
      </c>
      <c r="AP30" s="143" t="str">
        <f t="shared" si="37"/>
        <v/>
      </c>
      <c r="AQ30" s="143" t="str">
        <f t="shared" si="37"/>
        <v/>
      </c>
      <c r="AR30" s="143" t="str">
        <f t="shared" si="37"/>
        <v/>
      </c>
      <c r="AS30" s="143" t="str">
        <f t="shared" si="37"/>
        <v/>
      </c>
      <c r="AT30" s="143" t="str">
        <f t="shared" si="37"/>
        <v/>
      </c>
      <c r="AU30" s="143" t="str">
        <f t="shared" si="37"/>
        <v/>
      </c>
      <c r="AV30" s="143" t="str">
        <f t="shared" si="37"/>
        <v/>
      </c>
      <c r="AW30" s="143" t="str">
        <f t="shared" si="37"/>
        <v/>
      </c>
      <c r="AX30" s="143" t="str">
        <f t="shared" si="37"/>
        <v/>
      </c>
      <c r="AY30" s="143" t="str">
        <f t="shared" si="37"/>
        <v/>
      </c>
      <c r="AZ30" s="143" t="str">
        <f t="shared" si="37"/>
        <v/>
      </c>
      <c r="BA30" s="143" t="str">
        <f t="shared" si="37"/>
        <v/>
      </c>
      <c r="BB30" s="143" t="str">
        <f t="shared" si="37"/>
        <v/>
      </c>
      <c r="BC30" s="143" t="str">
        <f t="shared" si="37"/>
        <v/>
      </c>
      <c r="BD30" s="143" t="str">
        <f t="shared" si="37"/>
        <v/>
      </c>
      <c r="BE30" s="143" t="str">
        <f t="shared" si="37"/>
        <v/>
      </c>
      <c r="BF30" s="143" t="str">
        <f t="shared" si="37"/>
        <v/>
      </c>
      <c r="BG30" s="143" t="str">
        <f t="shared" si="37"/>
        <v/>
      </c>
      <c r="BH30" s="143" t="str">
        <f t="shared" si="37"/>
        <v/>
      </c>
      <c r="BI30" s="143" t="str">
        <f t="shared" si="37"/>
        <v/>
      </c>
      <c r="BJ30" s="143" t="str">
        <f t="shared" si="37"/>
        <v/>
      </c>
      <c r="BK30" s="143" t="str">
        <f t="shared" si="37"/>
        <v/>
      </c>
      <c r="BL30" s="143" t="str">
        <f t="shared" si="37"/>
        <v/>
      </c>
      <c r="BM30" s="143" t="str">
        <f t="shared" si="37"/>
        <v/>
      </c>
      <c r="BN30" s="143" t="str">
        <f t="shared" si="37"/>
        <v/>
      </c>
      <c r="BO30" s="143" t="str">
        <f t="shared" si="37"/>
        <v/>
      </c>
      <c r="BP30" s="143" t="str">
        <f t="shared" ref="BP30:BX30" si="38">BP14</f>
        <v/>
      </c>
      <c r="BQ30" s="143" t="str">
        <f t="shared" si="38"/>
        <v/>
      </c>
      <c r="BR30" s="143" t="str">
        <f t="shared" si="38"/>
        <v/>
      </c>
      <c r="BS30" s="143" t="str">
        <f t="shared" si="38"/>
        <v/>
      </c>
      <c r="BT30" s="143" t="str">
        <f t="shared" si="38"/>
        <v/>
      </c>
      <c r="BU30" s="143" t="str">
        <f t="shared" si="38"/>
        <v/>
      </c>
      <c r="BV30" s="143" t="str">
        <f t="shared" si="38"/>
        <v/>
      </c>
      <c r="BW30" s="143" t="str">
        <f t="shared" si="38"/>
        <v/>
      </c>
      <c r="BX30" s="143" t="str">
        <f t="shared" si="38"/>
        <v/>
      </c>
      <c r="BY30" s="143" t="str">
        <f t="shared" ref="BY30:CX30" si="39">BY14</f>
        <v/>
      </c>
      <c r="BZ30" s="143" t="str">
        <f t="shared" si="39"/>
        <v/>
      </c>
      <c r="CA30" s="143" t="str">
        <f t="shared" si="39"/>
        <v/>
      </c>
      <c r="CB30" s="143" t="str">
        <f t="shared" si="39"/>
        <v/>
      </c>
      <c r="CC30" s="143" t="str">
        <f t="shared" si="39"/>
        <v/>
      </c>
      <c r="CD30" s="143" t="str">
        <f t="shared" si="39"/>
        <v/>
      </c>
      <c r="CE30" s="143" t="str">
        <f t="shared" si="39"/>
        <v/>
      </c>
      <c r="CF30" s="143" t="str">
        <f t="shared" si="39"/>
        <v/>
      </c>
      <c r="CG30" s="143" t="str">
        <f t="shared" si="39"/>
        <v/>
      </c>
      <c r="CH30" s="143" t="str">
        <f t="shared" si="39"/>
        <v/>
      </c>
      <c r="CI30" s="143" t="str">
        <f t="shared" si="39"/>
        <v/>
      </c>
      <c r="CJ30" s="143" t="str">
        <f t="shared" si="39"/>
        <v/>
      </c>
      <c r="CK30" s="143" t="str">
        <f t="shared" si="39"/>
        <v/>
      </c>
      <c r="CL30" s="143" t="str">
        <f t="shared" si="39"/>
        <v/>
      </c>
      <c r="CM30" s="143" t="str">
        <f t="shared" si="39"/>
        <v/>
      </c>
      <c r="CN30" s="143" t="str">
        <f t="shared" si="39"/>
        <v/>
      </c>
      <c r="CO30" s="143" t="str">
        <f t="shared" si="39"/>
        <v/>
      </c>
      <c r="CP30" s="143" t="str">
        <f t="shared" si="39"/>
        <v/>
      </c>
      <c r="CQ30" s="143" t="str">
        <f t="shared" si="39"/>
        <v/>
      </c>
      <c r="CR30" s="143" t="str">
        <f t="shared" si="39"/>
        <v/>
      </c>
      <c r="CS30" s="143" t="str">
        <f t="shared" si="39"/>
        <v/>
      </c>
      <c r="CT30" s="143" t="str">
        <f t="shared" si="39"/>
        <v/>
      </c>
      <c r="CU30" s="143" t="str">
        <f t="shared" si="39"/>
        <v/>
      </c>
      <c r="CV30" s="143" t="str">
        <f t="shared" si="39"/>
        <v/>
      </c>
      <c r="CW30" s="143" t="str">
        <f t="shared" si="39"/>
        <v/>
      </c>
      <c r="CX30" s="144" t="str">
        <f t="shared" si="39"/>
        <v/>
      </c>
    </row>
    <row r="31" spans="2:102" ht="16.5" thickBot="1" x14ac:dyDescent="0.3">
      <c r="B31" s="145" t="s">
        <v>238</v>
      </c>
      <c r="C31" s="170">
        <f>C25</f>
        <v>132.49022307692306</v>
      </c>
      <c r="D31" s="146" t="str">
        <f t="shared" ref="D31:BO31" si="40">D25</f>
        <v/>
      </c>
      <c r="E31" s="146" t="str">
        <f t="shared" si="40"/>
        <v/>
      </c>
      <c r="F31" s="146" t="str">
        <f t="shared" si="40"/>
        <v/>
      </c>
      <c r="G31" s="146" t="str">
        <f t="shared" si="40"/>
        <v/>
      </c>
      <c r="H31" s="146" t="str">
        <f t="shared" si="40"/>
        <v/>
      </c>
      <c r="I31" s="146" t="str">
        <f t="shared" si="40"/>
        <v/>
      </c>
      <c r="J31" s="146" t="str">
        <f t="shared" si="40"/>
        <v/>
      </c>
      <c r="K31" s="146" t="str">
        <f t="shared" si="40"/>
        <v/>
      </c>
      <c r="L31" s="146" t="str">
        <f t="shared" si="40"/>
        <v/>
      </c>
      <c r="M31" s="146" t="str">
        <f t="shared" si="40"/>
        <v/>
      </c>
      <c r="N31" s="146" t="str">
        <f t="shared" si="40"/>
        <v/>
      </c>
      <c r="O31" s="146" t="str">
        <f t="shared" si="40"/>
        <v/>
      </c>
      <c r="P31" s="146" t="str">
        <f t="shared" si="40"/>
        <v/>
      </c>
      <c r="Q31" s="146" t="str">
        <f t="shared" si="40"/>
        <v/>
      </c>
      <c r="R31" s="146" t="str">
        <f t="shared" si="40"/>
        <v/>
      </c>
      <c r="S31" s="146" t="str">
        <f t="shared" si="40"/>
        <v/>
      </c>
      <c r="T31" s="146" t="str">
        <f t="shared" si="40"/>
        <v/>
      </c>
      <c r="U31" s="146" t="str">
        <f t="shared" si="40"/>
        <v/>
      </c>
      <c r="V31" s="146" t="str">
        <f t="shared" si="40"/>
        <v/>
      </c>
      <c r="W31" s="146" t="str">
        <f t="shared" si="40"/>
        <v/>
      </c>
      <c r="X31" s="146" t="str">
        <f t="shared" si="40"/>
        <v/>
      </c>
      <c r="Y31" s="146" t="str">
        <f t="shared" si="40"/>
        <v/>
      </c>
      <c r="Z31" s="146" t="str">
        <f t="shared" si="40"/>
        <v/>
      </c>
      <c r="AA31" s="146" t="str">
        <f t="shared" si="40"/>
        <v/>
      </c>
      <c r="AB31" s="146" t="str">
        <f t="shared" si="40"/>
        <v/>
      </c>
      <c r="AC31" s="146" t="str">
        <f t="shared" si="40"/>
        <v/>
      </c>
      <c r="AD31" s="146" t="str">
        <f t="shared" si="40"/>
        <v/>
      </c>
      <c r="AE31" s="146" t="str">
        <f t="shared" si="40"/>
        <v/>
      </c>
      <c r="AF31" s="146" t="str">
        <f t="shared" si="40"/>
        <v/>
      </c>
      <c r="AG31" s="146" t="str">
        <f t="shared" si="40"/>
        <v/>
      </c>
      <c r="AH31" s="146" t="str">
        <f t="shared" si="40"/>
        <v/>
      </c>
      <c r="AI31" s="146" t="str">
        <f t="shared" si="40"/>
        <v/>
      </c>
      <c r="AJ31" s="146" t="str">
        <f t="shared" si="40"/>
        <v/>
      </c>
      <c r="AK31" s="146" t="str">
        <f t="shared" si="40"/>
        <v/>
      </c>
      <c r="AL31" s="146" t="str">
        <f t="shared" si="40"/>
        <v/>
      </c>
      <c r="AM31" s="146" t="str">
        <f t="shared" si="40"/>
        <v/>
      </c>
      <c r="AN31" s="146" t="str">
        <f t="shared" si="40"/>
        <v/>
      </c>
      <c r="AO31" s="146" t="str">
        <f t="shared" si="40"/>
        <v/>
      </c>
      <c r="AP31" s="146" t="str">
        <f t="shared" si="40"/>
        <v/>
      </c>
      <c r="AQ31" s="146" t="str">
        <f t="shared" si="40"/>
        <v/>
      </c>
      <c r="AR31" s="146" t="str">
        <f t="shared" si="40"/>
        <v/>
      </c>
      <c r="AS31" s="146" t="str">
        <f t="shared" si="40"/>
        <v/>
      </c>
      <c r="AT31" s="146" t="str">
        <f t="shared" si="40"/>
        <v/>
      </c>
      <c r="AU31" s="146" t="str">
        <f t="shared" si="40"/>
        <v/>
      </c>
      <c r="AV31" s="146" t="str">
        <f t="shared" si="40"/>
        <v/>
      </c>
      <c r="AW31" s="146" t="str">
        <f t="shared" si="40"/>
        <v/>
      </c>
      <c r="AX31" s="146" t="str">
        <f t="shared" si="40"/>
        <v/>
      </c>
      <c r="AY31" s="146" t="str">
        <f t="shared" si="40"/>
        <v/>
      </c>
      <c r="AZ31" s="146" t="str">
        <f t="shared" si="40"/>
        <v/>
      </c>
      <c r="BA31" s="146" t="str">
        <f t="shared" si="40"/>
        <v/>
      </c>
      <c r="BB31" s="146" t="str">
        <f t="shared" si="40"/>
        <v/>
      </c>
      <c r="BC31" s="146" t="str">
        <f t="shared" si="40"/>
        <v/>
      </c>
      <c r="BD31" s="146" t="str">
        <f t="shared" si="40"/>
        <v/>
      </c>
      <c r="BE31" s="146" t="str">
        <f t="shared" si="40"/>
        <v/>
      </c>
      <c r="BF31" s="146" t="str">
        <f t="shared" si="40"/>
        <v/>
      </c>
      <c r="BG31" s="146" t="str">
        <f t="shared" si="40"/>
        <v/>
      </c>
      <c r="BH31" s="146" t="str">
        <f t="shared" si="40"/>
        <v/>
      </c>
      <c r="BI31" s="146" t="str">
        <f t="shared" si="40"/>
        <v/>
      </c>
      <c r="BJ31" s="146" t="str">
        <f t="shared" si="40"/>
        <v/>
      </c>
      <c r="BK31" s="146" t="str">
        <f t="shared" si="40"/>
        <v/>
      </c>
      <c r="BL31" s="146" t="str">
        <f t="shared" si="40"/>
        <v/>
      </c>
      <c r="BM31" s="146" t="str">
        <f t="shared" si="40"/>
        <v/>
      </c>
      <c r="BN31" s="146" t="str">
        <f t="shared" si="40"/>
        <v/>
      </c>
      <c r="BO31" s="146" t="str">
        <f t="shared" si="40"/>
        <v/>
      </c>
      <c r="BP31" s="146" t="str">
        <f t="shared" ref="BP31:BX31" si="41">BP25</f>
        <v/>
      </c>
      <c r="BQ31" s="146" t="str">
        <f t="shared" si="41"/>
        <v/>
      </c>
      <c r="BR31" s="146" t="str">
        <f t="shared" si="41"/>
        <v/>
      </c>
      <c r="BS31" s="146" t="str">
        <f t="shared" si="41"/>
        <v/>
      </c>
      <c r="BT31" s="146" t="str">
        <f t="shared" si="41"/>
        <v/>
      </c>
      <c r="BU31" s="146" t="str">
        <f t="shared" si="41"/>
        <v/>
      </c>
      <c r="BV31" s="146" t="str">
        <f t="shared" si="41"/>
        <v/>
      </c>
      <c r="BW31" s="146" t="str">
        <f t="shared" si="41"/>
        <v/>
      </c>
      <c r="BX31" s="146" t="str">
        <f t="shared" si="41"/>
        <v/>
      </c>
      <c r="BY31" s="146" t="str">
        <f t="shared" ref="BY31:CX31" si="42">BY25</f>
        <v/>
      </c>
      <c r="BZ31" s="146" t="str">
        <f t="shared" si="42"/>
        <v/>
      </c>
      <c r="CA31" s="146" t="str">
        <f t="shared" si="42"/>
        <v/>
      </c>
      <c r="CB31" s="146" t="str">
        <f t="shared" si="42"/>
        <v/>
      </c>
      <c r="CC31" s="146" t="str">
        <f t="shared" si="42"/>
        <v/>
      </c>
      <c r="CD31" s="146" t="str">
        <f t="shared" si="42"/>
        <v/>
      </c>
      <c r="CE31" s="146" t="str">
        <f t="shared" si="42"/>
        <v/>
      </c>
      <c r="CF31" s="146" t="str">
        <f t="shared" si="42"/>
        <v/>
      </c>
      <c r="CG31" s="146" t="str">
        <f t="shared" si="42"/>
        <v/>
      </c>
      <c r="CH31" s="146" t="str">
        <f t="shared" si="42"/>
        <v/>
      </c>
      <c r="CI31" s="146" t="str">
        <f t="shared" si="42"/>
        <v/>
      </c>
      <c r="CJ31" s="146" t="str">
        <f t="shared" si="42"/>
        <v/>
      </c>
      <c r="CK31" s="146" t="str">
        <f t="shared" si="42"/>
        <v/>
      </c>
      <c r="CL31" s="146" t="str">
        <f t="shared" si="42"/>
        <v/>
      </c>
      <c r="CM31" s="146" t="str">
        <f t="shared" si="42"/>
        <v/>
      </c>
      <c r="CN31" s="146" t="str">
        <f t="shared" si="42"/>
        <v/>
      </c>
      <c r="CO31" s="146" t="str">
        <f t="shared" si="42"/>
        <v/>
      </c>
      <c r="CP31" s="146" t="str">
        <f t="shared" si="42"/>
        <v/>
      </c>
      <c r="CQ31" s="146" t="str">
        <f t="shared" si="42"/>
        <v/>
      </c>
      <c r="CR31" s="146" t="str">
        <f t="shared" si="42"/>
        <v/>
      </c>
      <c r="CS31" s="146" t="str">
        <f t="shared" si="42"/>
        <v/>
      </c>
      <c r="CT31" s="146" t="str">
        <f t="shared" si="42"/>
        <v/>
      </c>
      <c r="CU31" s="146" t="str">
        <f t="shared" si="42"/>
        <v/>
      </c>
      <c r="CV31" s="146" t="str">
        <f t="shared" si="42"/>
        <v/>
      </c>
      <c r="CW31" s="146" t="str">
        <f t="shared" si="42"/>
        <v/>
      </c>
      <c r="CX31" s="147" t="str">
        <f t="shared" si="42"/>
        <v/>
      </c>
    </row>
  </sheetData>
  <phoneticPr fontId="7" type="noConversion"/>
  <hyperlinks>
    <hyperlink ref="B17" r:id="rId1" xr:uid="{C7237664-1C3B-4FA9-B34B-C9007F28E037}"/>
  </hyperlinks>
  <pageMargins left="0.7" right="0.7" top="0.75" bottom="0.75" header="0.3" footer="0.3"/>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D6AC3-C599-4EE8-849D-8EDCD9ED9E57}">
  <sheetPr>
    <tabColor theme="7"/>
  </sheetPr>
  <dimension ref="B1:CY17"/>
  <sheetViews>
    <sheetView workbookViewId="0"/>
  </sheetViews>
  <sheetFormatPr defaultRowHeight="15.75" x14ac:dyDescent="0.25"/>
  <cols>
    <col min="2" max="2" width="23.25" bestFit="1" customWidth="1"/>
    <col min="3" max="3" width="28.5" bestFit="1" customWidth="1"/>
    <col min="4" max="4" width="10.875" bestFit="1" customWidth="1"/>
    <col min="5" max="5" width="11.25" bestFit="1" customWidth="1"/>
    <col min="6" max="12" width="8.625" bestFit="1" customWidth="1"/>
    <col min="13" max="77" width="9.625" bestFit="1" customWidth="1"/>
    <col min="78" max="102" width="9.625" customWidth="1"/>
    <col min="103" max="103" width="10.625" bestFit="1" customWidth="1"/>
  </cols>
  <sheetData>
    <row r="1" spans="2:103" ht="25.5" x14ac:dyDescent="0.35">
      <c r="B1" s="35" t="s">
        <v>239</v>
      </c>
      <c r="C1" s="21"/>
    </row>
    <row r="2" spans="2:103" x14ac:dyDescent="0.25">
      <c r="B2" s="56" t="s">
        <v>258</v>
      </c>
      <c r="C2" s="21"/>
    </row>
    <row r="3" spans="2:103" ht="16.5" thickBot="1" x14ac:dyDescent="0.3">
      <c r="C3" s="21"/>
    </row>
    <row r="4" spans="2:103" x14ac:dyDescent="0.25">
      <c r="B4" s="191" t="s">
        <v>240</v>
      </c>
      <c r="C4" s="52"/>
      <c r="D4" s="171" t="str">
        <f>'1.Data Part I'!$B$15</f>
        <v>Test_1</v>
      </c>
      <c r="E4" s="66" t="str">
        <f>'1.Data Part I'!$B$16</f>
        <v>Service 2</v>
      </c>
      <c r="F4" s="66" t="str">
        <f>'1.Data Part I'!$B$17</f>
        <v>Service 3</v>
      </c>
      <c r="G4" s="66" t="str">
        <f>'1.Data Part I'!$B$18</f>
        <v>Service 4</v>
      </c>
      <c r="H4" s="66" t="str">
        <f>'1.Data Part I'!$B$19</f>
        <v>Service 5</v>
      </c>
      <c r="I4" s="66" t="str">
        <f>'1.Data Part I'!$B$20</f>
        <v>Service 6</v>
      </c>
      <c r="J4" s="66" t="str">
        <f>'1.Data Part I'!$B$21</f>
        <v>Service 7</v>
      </c>
      <c r="K4" s="66" t="str">
        <f>'1.Data Part I'!$B$22</f>
        <v>Service 8</v>
      </c>
      <c r="L4" s="66" t="str">
        <f>'1.Data Part I'!$B$23</f>
        <v>Service 9</v>
      </c>
      <c r="M4" s="66" t="str">
        <f>'1.Data Part I'!$B$24</f>
        <v>Service 10</v>
      </c>
      <c r="N4" s="66" t="str">
        <f>'1.Data Part I'!$B$25</f>
        <v>Service 11</v>
      </c>
      <c r="O4" s="66" t="str">
        <f>'1.Data Part I'!$B$26</f>
        <v>Service 12</v>
      </c>
      <c r="P4" s="66" t="str">
        <f>'1.Data Part I'!$B$27</f>
        <v>Service 13</v>
      </c>
      <c r="Q4" s="66" t="str">
        <f>'1.Data Part I'!$B$28</f>
        <v>Service 14</v>
      </c>
      <c r="R4" s="172" t="str">
        <f>'1.Data Part I'!$B$29</f>
        <v>Service 15</v>
      </c>
      <c r="S4" s="66" t="str">
        <f>'1.Data Part I'!$B$30</f>
        <v>Service 16</v>
      </c>
      <c r="T4" s="66" t="str">
        <f>'1.Data Part I'!$B$31</f>
        <v>Service 17</v>
      </c>
      <c r="U4" s="66" t="str">
        <f>'1.Data Part I'!$B$32</f>
        <v>Service 18</v>
      </c>
      <c r="V4" s="66" t="str">
        <f>'1.Data Part I'!$B$33</f>
        <v>Service 19</v>
      </c>
      <c r="W4" s="66" t="str">
        <f>'1.Data Part I'!$B$34</f>
        <v>Service 20</v>
      </c>
      <c r="X4" s="66" t="str">
        <f>'1.Data Part I'!$B$35</f>
        <v>Service 21</v>
      </c>
      <c r="Y4" s="66" t="str">
        <f>'1.Data Part I'!$B$36</f>
        <v>Service 22</v>
      </c>
      <c r="Z4" s="66" t="str">
        <f>'1.Data Part I'!$B$37</f>
        <v>Service 23</v>
      </c>
      <c r="AA4" s="66" t="str">
        <f>'1.Data Part I'!$B$38</f>
        <v>Service 24</v>
      </c>
      <c r="AB4" s="66" t="str">
        <f>'1.Data Part I'!$B$39</f>
        <v>Service 25</v>
      </c>
      <c r="AC4" s="66" t="str">
        <f>'1.Data Part I'!$B$40</f>
        <v>Service 26</v>
      </c>
      <c r="AD4" s="66" t="str">
        <f>'1.Data Part I'!$B$41</f>
        <v>Service 27</v>
      </c>
      <c r="AE4" s="66" t="str">
        <f>'1.Data Part I'!$B$42</f>
        <v>Service 28</v>
      </c>
      <c r="AF4" s="66" t="str">
        <f>'1.Data Part I'!$B$43</f>
        <v>Service 29</v>
      </c>
      <c r="AG4" s="172" t="str">
        <f>'1.Data Part I'!$B$44</f>
        <v>Service 30</v>
      </c>
      <c r="AH4" s="66" t="str">
        <f>'1.Data Part I'!$B$45</f>
        <v>Service 31</v>
      </c>
      <c r="AI4" s="66" t="str">
        <f>'1.Data Part I'!$B$46</f>
        <v>Service 32</v>
      </c>
      <c r="AJ4" s="66" t="str">
        <f>'1.Data Part I'!$B$47</f>
        <v>Service 33</v>
      </c>
      <c r="AK4" s="66" t="str">
        <f>'1.Data Part I'!$B$48</f>
        <v>Service 34</v>
      </c>
      <c r="AL4" s="66" t="str">
        <f>'1.Data Part I'!$B$49</f>
        <v>Service 35</v>
      </c>
      <c r="AM4" s="66" t="str">
        <f>'1.Data Part I'!$B$50</f>
        <v>Service 36</v>
      </c>
      <c r="AN4" s="66" t="str">
        <f>'1.Data Part I'!$B$51</f>
        <v>Service 37</v>
      </c>
      <c r="AO4" s="66" t="str">
        <f>'1.Data Part I'!$B$52</f>
        <v>Service 38</v>
      </c>
      <c r="AP4" s="66" t="str">
        <f>'1.Data Part I'!$B$53</f>
        <v>Service 39</v>
      </c>
      <c r="AQ4" s="66" t="str">
        <f>'1.Data Part I'!$B$54</f>
        <v>Service 40</v>
      </c>
      <c r="AR4" s="66" t="str">
        <f>'1.Data Part I'!$B$55</f>
        <v>Service 41</v>
      </c>
      <c r="AS4" s="66" t="str">
        <f>'1.Data Part I'!$B$56</f>
        <v>Service 42</v>
      </c>
      <c r="AT4" s="66" t="str">
        <f>'1.Data Part I'!$B$57</f>
        <v>Service 43</v>
      </c>
      <c r="AU4" s="66" t="str">
        <f>'1.Data Part I'!$B$58</f>
        <v>Service 44</v>
      </c>
      <c r="AV4" s="172" t="str">
        <f>'1.Data Part I'!$B$59</f>
        <v>Service 45</v>
      </c>
      <c r="AW4" s="66" t="str">
        <f>'1.Data Part I'!$B$60</f>
        <v>Service 46</v>
      </c>
      <c r="AX4" s="66" t="str">
        <f>'1.Data Part I'!$B$61</f>
        <v>Service 47</v>
      </c>
      <c r="AY4" s="66" t="str">
        <f>'1.Data Part I'!$B$62</f>
        <v>Service 48</v>
      </c>
      <c r="AZ4" s="66" t="str">
        <f>'1.Data Part I'!$B$63</f>
        <v>Service 49</v>
      </c>
      <c r="BA4" s="66" t="str">
        <f>'1.Data Part I'!$B$64</f>
        <v>Service 50</v>
      </c>
      <c r="BB4" s="66" t="str">
        <f>'1.Data Part I'!$B$65</f>
        <v>Service 51</v>
      </c>
      <c r="BC4" s="66" t="str">
        <f>'1.Data Part I'!$B$66</f>
        <v>Service 52</v>
      </c>
      <c r="BD4" s="66" t="str">
        <f>'1.Data Part I'!$B$67</f>
        <v>Service 53</v>
      </c>
      <c r="BE4" s="66" t="str">
        <f>'1.Data Part I'!$B$68</f>
        <v>Service 54</v>
      </c>
      <c r="BF4" s="66" t="str">
        <f>'1.Data Part I'!$B$69</f>
        <v>Service 55</v>
      </c>
      <c r="BG4" s="66" t="str">
        <f>'1.Data Part I'!$B$70</f>
        <v>Service 56</v>
      </c>
      <c r="BH4" s="66" t="str">
        <f>'1.Data Part I'!$B$71</f>
        <v>Service 57</v>
      </c>
      <c r="BI4" s="66" t="str">
        <f>'1.Data Part I'!$B$72</f>
        <v>Service 58</v>
      </c>
      <c r="BJ4" s="66" t="str">
        <f>'1.Data Part I'!$B$73</f>
        <v>Service 59</v>
      </c>
      <c r="BK4" s="66" t="str">
        <f>'1.Data Part I'!$B$74</f>
        <v>Service 60</v>
      </c>
      <c r="BL4" s="66" t="str">
        <f>'1.Data Part I'!$B$75</f>
        <v>Service 61</v>
      </c>
      <c r="BM4" s="66" t="str">
        <f>'1.Data Part I'!$B$76</f>
        <v>Service 62</v>
      </c>
      <c r="BN4" s="66" t="str">
        <f>'1.Data Part I'!$B$77</f>
        <v>Service 63</v>
      </c>
      <c r="BO4" s="66" t="str">
        <f>'1.Data Part I'!$B$78</f>
        <v>Service 64</v>
      </c>
      <c r="BP4" s="172" t="str">
        <f>'1.Data Part I'!$B$79</f>
        <v>Service 65</v>
      </c>
      <c r="BQ4" s="66" t="str">
        <f>'1.Data Part I'!$B$80</f>
        <v>Service 66</v>
      </c>
      <c r="BR4" s="66" t="str">
        <f>'1.Data Part I'!$B$81</f>
        <v>Service 67</v>
      </c>
      <c r="BS4" s="66" t="str">
        <f>'1.Data Part I'!$B$82</f>
        <v>Service 68</v>
      </c>
      <c r="BT4" s="66" t="str">
        <f>'1.Data Part I'!$B$83</f>
        <v>Service 69</v>
      </c>
      <c r="BU4" s="66" t="str">
        <f>'1.Data Part I'!$B$84</f>
        <v>Service 70</v>
      </c>
      <c r="BV4" s="66" t="str">
        <f>'1.Data Part I'!$B$85</f>
        <v>Service 71</v>
      </c>
      <c r="BW4" s="66" t="str">
        <f>'1.Data Part I'!$B$86</f>
        <v>Service 72</v>
      </c>
      <c r="BX4" s="66" t="str">
        <f>'1.Data Part I'!$B$87</f>
        <v>Service 73</v>
      </c>
      <c r="BY4" s="66" t="str">
        <f>'1.Data Part I'!$B89</f>
        <v>Service 75</v>
      </c>
      <c r="BZ4" s="66" t="str">
        <f>'1.Data Part I'!$B$89</f>
        <v>Service 75</v>
      </c>
      <c r="CA4" s="66" t="str">
        <f>'1.Data Part I'!$B$90</f>
        <v>Service 76</v>
      </c>
      <c r="CB4" s="66" t="str">
        <f>'1.Data Part I'!$B$91</f>
        <v>Service 77</v>
      </c>
      <c r="CC4" s="66" t="str">
        <f>'1.Data Part I'!$B$92</f>
        <v>Service 78</v>
      </c>
      <c r="CD4" s="66" t="str">
        <f>'1.Data Part I'!$B$93</f>
        <v>Service 79</v>
      </c>
      <c r="CE4" s="66" t="str">
        <f>'1.Data Part I'!$B$94</f>
        <v>Service 80</v>
      </c>
      <c r="CF4" s="66" t="str">
        <f>'1.Data Part I'!$B$95</f>
        <v>Service 81</v>
      </c>
      <c r="CG4" s="66" t="str">
        <f>'1.Data Part I'!$B$96</f>
        <v>Service 82</v>
      </c>
      <c r="CH4" s="66" t="str">
        <f>'1.Data Part I'!$B$97</f>
        <v>Service 83</v>
      </c>
      <c r="CI4" s="66" t="str">
        <f>'1.Data Part I'!$B$98</f>
        <v>Service 84</v>
      </c>
      <c r="CJ4" s="66" t="str">
        <f>'1.Data Part I'!$B$99</f>
        <v>Service 85</v>
      </c>
      <c r="CK4" s="66" t="str">
        <f>'1.Data Part I'!$B$100</f>
        <v>Service 86</v>
      </c>
      <c r="CL4" s="66" t="str">
        <f>'1.Data Part I'!$B$101</f>
        <v>Service 87</v>
      </c>
      <c r="CM4" s="66" t="str">
        <f>'1.Data Part I'!$B$102</f>
        <v>Service 88</v>
      </c>
      <c r="CN4" s="66" t="str">
        <f>'1.Data Part I'!$B$103</f>
        <v>Service 89</v>
      </c>
      <c r="CO4" s="66" t="str">
        <f>'1.Data Part I'!$B$104</f>
        <v>Service 90</v>
      </c>
      <c r="CP4" s="66" t="str">
        <f>'1.Data Part I'!$B$105</f>
        <v>Service 91</v>
      </c>
      <c r="CQ4" s="66" t="str">
        <f>'1.Data Part I'!$B$106</f>
        <v>Service 92</v>
      </c>
      <c r="CR4" s="66" t="str">
        <f>'1.Data Part I'!$B$107</f>
        <v>Service 93</v>
      </c>
      <c r="CS4" s="66" t="str">
        <f>'1.Data Part I'!$B$108</f>
        <v>Service 94</v>
      </c>
      <c r="CT4" s="66" t="str">
        <f>'1.Data Part I'!$B$109</f>
        <v>Service 95</v>
      </c>
      <c r="CU4" s="66" t="str">
        <f>'1.Data Part I'!$B$110</f>
        <v>Service 96</v>
      </c>
      <c r="CV4" s="66" t="str">
        <f>'1.Data Part I'!$B$111</f>
        <v>Service 97</v>
      </c>
      <c r="CW4" s="66" t="str">
        <f>'1.Data Part I'!$B$112</f>
        <v>Service 98</v>
      </c>
      <c r="CX4" s="66" t="str">
        <f>'1.Data Part I'!$B$113</f>
        <v>Service 99</v>
      </c>
      <c r="CY4" s="69" t="str">
        <f>'1.Data Part I'!$B$114</f>
        <v>Service 100</v>
      </c>
    </row>
    <row r="5" spans="2:103" x14ac:dyDescent="0.25">
      <c r="B5" s="189"/>
      <c r="C5" s="67" t="s">
        <v>254</v>
      </c>
      <c r="D5" s="200">
        <v>98</v>
      </c>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1"/>
      <c r="BC5" s="201"/>
      <c r="BD5" s="201"/>
      <c r="BE5" s="201"/>
      <c r="BF5" s="201"/>
      <c r="BG5" s="201"/>
      <c r="BH5" s="201"/>
      <c r="BI5" s="201"/>
      <c r="BJ5" s="201"/>
      <c r="BK5" s="201"/>
      <c r="BL5" s="201"/>
      <c r="BM5" s="201"/>
      <c r="BN5" s="201"/>
      <c r="BO5" s="201"/>
      <c r="BP5" s="201"/>
      <c r="BQ5" s="201"/>
      <c r="BR5" s="201"/>
      <c r="BS5" s="201"/>
      <c r="BT5" s="201"/>
      <c r="BU5" s="201"/>
      <c r="BV5" s="201"/>
      <c r="BW5" s="201"/>
      <c r="BX5" s="201"/>
      <c r="BY5" s="201"/>
      <c r="BZ5" s="201"/>
      <c r="CA5" s="201"/>
      <c r="CB5" s="201"/>
      <c r="CC5" s="201"/>
      <c r="CD5" s="201"/>
      <c r="CE5" s="201"/>
      <c r="CF5" s="201"/>
      <c r="CG5" s="201"/>
      <c r="CH5" s="201"/>
      <c r="CI5" s="201"/>
      <c r="CJ5" s="201"/>
      <c r="CK5" s="201"/>
      <c r="CL5" s="201"/>
      <c r="CM5" s="201"/>
      <c r="CN5" s="201"/>
      <c r="CO5" s="201"/>
      <c r="CP5" s="201"/>
      <c r="CQ5" s="201"/>
      <c r="CR5" s="201"/>
      <c r="CS5" s="201"/>
      <c r="CT5" s="201"/>
      <c r="CU5" s="201"/>
      <c r="CV5" s="201"/>
      <c r="CW5" s="201"/>
      <c r="CX5" s="201"/>
      <c r="CY5" s="202"/>
    </row>
    <row r="6" spans="2:103" x14ac:dyDescent="0.25">
      <c r="B6" s="189"/>
      <c r="C6" s="68" t="s">
        <v>242</v>
      </c>
      <c r="D6" s="173">
        <f>'2.Rates'!C$30</f>
        <v>71.727692307692308</v>
      </c>
      <c r="E6" s="62" t="str">
        <f>'2.Rates'!D$30</f>
        <v/>
      </c>
      <c r="F6" s="62" t="str">
        <f>'2.Rates'!E$30</f>
        <v/>
      </c>
      <c r="G6" s="62" t="str">
        <f>'2.Rates'!F$30</f>
        <v/>
      </c>
      <c r="H6" s="62" t="str">
        <f>'2.Rates'!G$30</f>
        <v/>
      </c>
      <c r="I6" s="62" t="str">
        <f>'2.Rates'!H$30</f>
        <v/>
      </c>
      <c r="J6" s="62" t="str">
        <f>'2.Rates'!I$30</f>
        <v/>
      </c>
      <c r="K6" s="62" t="str">
        <f>'2.Rates'!J$30</f>
        <v/>
      </c>
      <c r="L6" s="62" t="str">
        <f>'2.Rates'!K$30</f>
        <v/>
      </c>
      <c r="M6" s="62" t="str">
        <f>'2.Rates'!L$30</f>
        <v/>
      </c>
      <c r="N6" s="62" t="str">
        <f>'2.Rates'!M$30</f>
        <v/>
      </c>
      <c r="O6" s="62" t="str">
        <f>'2.Rates'!N$30</f>
        <v/>
      </c>
      <c r="P6" s="62" t="str">
        <f>'2.Rates'!O$30</f>
        <v/>
      </c>
      <c r="Q6" s="62" t="str">
        <f>'2.Rates'!P$30</f>
        <v/>
      </c>
      <c r="R6" s="62" t="str">
        <f>'2.Rates'!Q$30</f>
        <v/>
      </c>
      <c r="S6" s="62" t="str">
        <f>'2.Rates'!R$30</f>
        <v/>
      </c>
      <c r="T6" s="62" t="str">
        <f>'2.Rates'!S$30</f>
        <v/>
      </c>
      <c r="U6" s="62" t="str">
        <f>'2.Rates'!T$30</f>
        <v/>
      </c>
      <c r="V6" s="62" t="str">
        <f>'2.Rates'!U$30</f>
        <v/>
      </c>
      <c r="W6" s="62" t="str">
        <f>'2.Rates'!V$30</f>
        <v/>
      </c>
      <c r="X6" s="62" t="str">
        <f>'2.Rates'!W$30</f>
        <v/>
      </c>
      <c r="Y6" s="62" t="str">
        <f>'2.Rates'!X$30</f>
        <v/>
      </c>
      <c r="Z6" s="62" t="str">
        <f>'2.Rates'!Y$30</f>
        <v/>
      </c>
      <c r="AA6" s="62" t="str">
        <f>'2.Rates'!Z$30</f>
        <v/>
      </c>
      <c r="AB6" s="62" t="str">
        <f>'2.Rates'!AA$30</f>
        <v/>
      </c>
      <c r="AC6" s="62" t="str">
        <f>'2.Rates'!AB$30</f>
        <v/>
      </c>
      <c r="AD6" s="62" t="str">
        <f>'2.Rates'!AC$30</f>
        <v/>
      </c>
      <c r="AE6" s="62" t="str">
        <f>'2.Rates'!AD$30</f>
        <v/>
      </c>
      <c r="AF6" s="62" t="str">
        <f>'2.Rates'!AE$30</f>
        <v/>
      </c>
      <c r="AG6" s="62" t="str">
        <f>'2.Rates'!AF$30</f>
        <v/>
      </c>
      <c r="AH6" s="62" t="str">
        <f>'2.Rates'!AG$30</f>
        <v/>
      </c>
      <c r="AI6" s="62" t="str">
        <f>'2.Rates'!AH$30</f>
        <v/>
      </c>
      <c r="AJ6" s="62" t="str">
        <f>'2.Rates'!AI$30</f>
        <v/>
      </c>
      <c r="AK6" s="62" t="str">
        <f>'2.Rates'!AJ$30</f>
        <v/>
      </c>
      <c r="AL6" s="62" t="str">
        <f>'2.Rates'!AK$30</f>
        <v/>
      </c>
      <c r="AM6" s="62" t="str">
        <f>'2.Rates'!AL$30</f>
        <v/>
      </c>
      <c r="AN6" s="62" t="str">
        <f>'2.Rates'!AM$30</f>
        <v/>
      </c>
      <c r="AO6" s="62" t="str">
        <f>'2.Rates'!AN$30</f>
        <v/>
      </c>
      <c r="AP6" s="62" t="str">
        <f>'2.Rates'!AO$30</f>
        <v/>
      </c>
      <c r="AQ6" s="62" t="str">
        <f>'2.Rates'!AP$30</f>
        <v/>
      </c>
      <c r="AR6" s="62" t="str">
        <f>'2.Rates'!AQ$30</f>
        <v/>
      </c>
      <c r="AS6" s="62" t="str">
        <f>'2.Rates'!AR$30</f>
        <v/>
      </c>
      <c r="AT6" s="62" t="str">
        <f>'2.Rates'!AS$30</f>
        <v/>
      </c>
      <c r="AU6" s="62" t="str">
        <f>'2.Rates'!AT$30</f>
        <v/>
      </c>
      <c r="AV6" s="62" t="str">
        <f>'2.Rates'!AU$30</f>
        <v/>
      </c>
      <c r="AW6" s="62" t="str">
        <f>'2.Rates'!AV$30</f>
        <v/>
      </c>
      <c r="AX6" s="62" t="str">
        <f>'2.Rates'!AW$30</f>
        <v/>
      </c>
      <c r="AY6" s="62" t="str">
        <f>'2.Rates'!AX$30</f>
        <v/>
      </c>
      <c r="AZ6" s="62" t="str">
        <f>'2.Rates'!AY$30</f>
        <v/>
      </c>
      <c r="BA6" s="62" t="str">
        <f>'2.Rates'!AZ$30</f>
        <v/>
      </c>
      <c r="BB6" s="62" t="str">
        <f>'2.Rates'!BA$30</f>
        <v/>
      </c>
      <c r="BC6" s="62" t="str">
        <f>'2.Rates'!BB$30</f>
        <v/>
      </c>
      <c r="BD6" s="62" t="str">
        <f>'2.Rates'!BC$30</f>
        <v/>
      </c>
      <c r="BE6" s="62" t="str">
        <f>'2.Rates'!BD$30</f>
        <v/>
      </c>
      <c r="BF6" s="62" t="str">
        <f>'2.Rates'!BE$30</f>
        <v/>
      </c>
      <c r="BG6" s="62" t="str">
        <f>'2.Rates'!BF$30</f>
        <v/>
      </c>
      <c r="BH6" s="62" t="str">
        <f>'2.Rates'!BG$30</f>
        <v/>
      </c>
      <c r="BI6" s="62" t="str">
        <f>'2.Rates'!BH$30</f>
        <v/>
      </c>
      <c r="BJ6" s="62" t="str">
        <f>'2.Rates'!BI$30</f>
        <v/>
      </c>
      <c r="BK6" s="62" t="str">
        <f>'2.Rates'!BJ$30</f>
        <v/>
      </c>
      <c r="BL6" s="62" t="str">
        <f>'2.Rates'!BK$30</f>
        <v/>
      </c>
      <c r="BM6" s="62" t="str">
        <f>'2.Rates'!BL$30</f>
        <v/>
      </c>
      <c r="BN6" s="62" t="str">
        <f>'2.Rates'!BM$30</f>
        <v/>
      </c>
      <c r="BO6" s="62" t="str">
        <f>'2.Rates'!BN$30</f>
        <v/>
      </c>
      <c r="BP6" s="62" t="str">
        <f>'2.Rates'!BO$30</f>
        <v/>
      </c>
      <c r="BQ6" s="62" t="str">
        <f>'2.Rates'!BP$30</f>
        <v/>
      </c>
      <c r="BR6" s="62" t="str">
        <f>'2.Rates'!BQ$30</f>
        <v/>
      </c>
      <c r="BS6" s="62" t="str">
        <f>'2.Rates'!BR$30</f>
        <v/>
      </c>
      <c r="BT6" s="62" t="str">
        <f>'2.Rates'!BS$30</f>
        <v/>
      </c>
      <c r="BU6" s="62" t="str">
        <f>'2.Rates'!BT$30</f>
        <v/>
      </c>
      <c r="BV6" s="62" t="str">
        <f>'2.Rates'!BU$30</f>
        <v/>
      </c>
      <c r="BW6" s="62" t="str">
        <f>'2.Rates'!BV$30</f>
        <v/>
      </c>
      <c r="BX6" s="62" t="str">
        <f>'2.Rates'!BW$30</f>
        <v/>
      </c>
      <c r="BY6" s="62" t="str">
        <f>'2.Rates'!BX$30</f>
        <v/>
      </c>
      <c r="BZ6" s="62" t="str">
        <f>'2.Rates'!BY$30</f>
        <v/>
      </c>
      <c r="CA6" s="62" t="str">
        <f>'2.Rates'!BZ$30</f>
        <v/>
      </c>
      <c r="CB6" s="62" t="str">
        <f>'2.Rates'!CA$30</f>
        <v/>
      </c>
      <c r="CC6" s="62" t="str">
        <f>'2.Rates'!CB$30</f>
        <v/>
      </c>
      <c r="CD6" s="62" t="str">
        <f>'2.Rates'!CC$30</f>
        <v/>
      </c>
      <c r="CE6" s="62" t="str">
        <f>'2.Rates'!CD$30</f>
        <v/>
      </c>
      <c r="CF6" s="62" t="str">
        <f>'2.Rates'!CE$30</f>
        <v/>
      </c>
      <c r="CG6" s="62" t="str">
        <f>'2.Rates'!CF$30</f>
        <v/>
      </c>
      <c r="CH6" s="62" t="str">
        <f>'2.Rates'!CG$30</f>
        <v/>
      </c>
      <c r="CI6" s="62" t="str">
        <f>'2.Rates'!CH$30</f>
        <v/>
      </c>
      <c r="CJ6" s="62" t="str">
        <f>'2.Rates'!CI$30</f>
        <v/>
      </c>
      <c r="CK6" s="62" t="str">
        <f>'2.Rates'!CJ$30</f>
        <v/>
      </c>
      <c r="CL6" s="62" t="str">
        <f>'2.Rates'!CK$30</f>
        <v/>
      </c>
      <c r="CM6" s="62" t="str">
        <f>'2.Rates'!CL$30</f>
        <v/>
      </c>
      <c r="CN6" s="62" t="str">
        <f>'2.Rates'!CM$30</f>
        <v/>
      </c>
      <c r="CO6" s="62" t="str">
        <f>'2.Rates'!CN$30</f>
        <v/>
      </c>
      <c r="CP6" s="62" t="str">
        <f>'2.Rates'!CO$30</f>
        <v/>
      </c>
      <c r="CQ6" s="62" t="str">
        <f>'2.Rates'!CP$30</f>
        <v/>
      </c>
      <c r="CR6" s="62" t="str">
        <f>'2.Rates'!CQ$30</f>
        <v/>
      </c>
      <c r="CS6" s="62" t="str">
        <f>'2.Rates'!CR$30</f>
        <v/>
      </c>
      <c r="CT6" s="62" t="str">
        <f>'2.Rates'!CS$30</f>
        <v/>
      </c>
      <c r="CU6" s="62" t="str">
        <f>'2.Rates'!CT$30</f>
        <v/>
      </c>
      <c r="CV6" s="62" t="str">
        <f>'2.Rates'!CU$30</f>
        <v/>
      </c>
      <c r="CW6" s="62" t="str">
        <f>'2.Rates'!CV$30</f>
        <v/>
      </c>
      <c r="CX6" s="62" t="str">
        <f>'2.Rates'!CW$30</f>
        <v/>
      </c>
      <c r="CY6" s="61" t="str">
        <f>'2.Rates'!CX$30</f>
        <v/>
      </c>
    </row>
    <row r="7" spans="2:103" x14ac:dyDescent="0.25">
      <c r="B7" s="189"/>
      <c r="C7" s="53" t="s">
        <v>244</v>
      </c>
      <c r="D7" s="174">
        <f>IFERROR(D5*D6,"")</f>
        <v>7029.3138461538465</v>
      </c>
      <c r="E7" s="70" t="str">
        <f t="shared" ref="E7:BP7" si="0">IFERROR(E5*E6,"")</f>
        <v/>
      </c>
      <c r="F7" s="70" t="str">
        <f t="shared" si="0"/>
        <v/>
      </c>
      <c r="G7" s="70" t="str">
        <f t="shared" si="0"/>
        <v/>
      </c>
      <c r="H7" s="70" t="str">
        <f t="shared" si="0"/>
        <v/>
      </c>
      <c r="I7" s="70" t="str">
        <f t="shared" si="0"/>
        <v/>
      </c>
      <c r="J7" s="70" t="str">
        <f t="shared" si="0"/>
        <v/>
      </c>
      <c r="K7" s="70" t="str">
        <f t="shared" si="0"/>
        <v/>
      </c>
      <c r="L7" s="70" t="str">
        <f t="shared" si="0"/>
        <v/>
      </c>
      <c r="M7" s="70" t="str">
        <f t="shared" si="0"/>
        <v/>
      </c>
      <c r="N7" s="70" t="str">
        <f t="shared" si="0"/>
        <v/>
      </c>
      <c r="O7" s="70" t="str">
        <f t="shared" si="0"/>
        <v/>
      </c>
      <c r="P7" s="70" t="str">
        <f t="shared" si="0"/>
        <v/>
      </c>
      <c r="Q7" s="70" t="str">
        <f t="shared" si="0"/>
        <v/>
      </c>
      <c r="R7" s="70" t="str">
        <f t="shared" si="0"/>
        <v/>
      </c>
      <c r="S7" s="70" t="str">
        <f t="shared" si="0"/>
        <v/>
      </c>
      <c r="T7" s="70" t="str">
        <f t="shared" si="0"/>
        <v/>
      </c>
      <c r="U7" s="70" t="str">
        <f t="shared" si="0"/>
        <v/>
      </c>
      <c r="V7" s="70" t="str">
        <f t="shared" si="0"/>
        <v/>
      </c>
      <c r="W7" s="70" t="str">
        <f t="shared" si="0"/>
        <v/>
      </c>
      <c r="X7" s="70" t="str">
        <f t="shared" si="0"/>
        <v/>
      </c>
      <c r="Y7" s="70" t="str">
        <f t="shared" si="0"/>
        <v/>
      </c>
      <c r="Z7" s="70" t="str">
        <f t="shared" si="0"/>
        <v/>
      </c>
      <c r="AA7" s="70" t="str">
        <f t="shared" si="0"/>
        <v/>
      </c>
      <c r="AB7" s="70" t="str">
        <f t="shared" si="0"/>
        <v/>
      </c>
      <c r="AC7" s="70" t="str">
        <f t="shared" si="0"/>
        <v/>
      </c>
      <c r="AD7" s="70" t="str">
        <f t="shared" si="0"/>
        <v/>
      </c>
      <c r="AE7" s="70" t="str">
        <f t="shared" si="0"/>
        <v/>
      </c>
      <c r="AF7" s="70" t="str">
        <f t="shared" si="0"/>
        <v/>
      </c>
      <c r="AG7" s="70" t="str">
        <f t="shared" si="0"/>
        <v/>
      </c>
      <c r="AH7" s="70" t="str">
        <f t="shared" si="0"/>
        <v/>
      </c>
      <c r="AI7" s="70" t="str">
        <f t="shared" si="0"/>
        <v/>
      </c>
      <c r="AJ7" s="70" t="str">
        <f t="shared" si="0"/>
        <v/>
      </c>
      <c r="AK7" s="70" t="str">
        <f t="shared" si="0"/>
        <v/>
      </c>
      <c r="AL7" s="70" t="str">
        <f t="shared" si="0"/>
        <v/>
      </c>
      <c r="AM7" s="70" t="str">
        <f t="shared" si="0"/>
        <v/>
      </c>
      <c r="AN7" s="70" t="str">
        <f t="shared" si="0"/>
        <v/>
      </c>
      <c r="AO7" s="70" t="str">
        <f t="shared" si="0"/>
        <v/>
      </c>
      <c r="AP7" s="70" t="str">
        <f t="shared" si="0"/>
        <v/>
      </c>
      <c r="AQ7" s="70" t="str">
        <f t="shared" si="0"/>
        <v/>
      </c>
      <c r="AR7" s="70" t="str">
        <f t="shared" si="0"/>
        <v/>
      </c>
      <c r="AS7" s="70" t="str">
        <f t="shared" si="0"/>
        <v/>
      </c>
      <c r="AT7" s="70" t="str">
        <f t="shared" si="0"/>
        <v/>
      </c>
      <c r="AU7" s="70" t="str">
        <f t="shared" si="0"/>
        <v/>
      </c>
      <c r="AV7" s="70" t="str">
        <f t="shared" si="0"/>
        <v/>
      </c>
      <c r="AW7" s="70" t="str">
        <f t="shared" si="0"/>
        <v/>
      </c>
      <c r="AX7" s="70" t="str">
        <f t="shared" si="0"/>
        <v/>
      </c>
      <c r="AY7" s="70" t="str">
        <f t="shared" si="0"/>
        <v/>
      </c>
      <c r="AZ7" s="70" t="str">
        <f t="shared" si="0"/>
        <v/>
      </c>
      <c r="BA7" s="70" t="str">
        <f t="shared" si="0"/>
        <v/>
      </c>
      <c r="BB7" s="70" t="str">
        <f t="shared" si="0"/>
        <v/>
      </c>
      <c r="BC7" s="70" t="str">
        <f t="shared" si="0"/>
        <v/>
      </c>
      <c r="BD7" s="70" t="str">
        <f t="shared" si="0"/>
        <v/>
      </c>
      <c r="BE7" s="70" t="str">
        <f t="shared" si="0"/>
        <v/>
      </c>
      <c r="BF7" s="70" t="str">
        <f t="shared" si="0"/>
        <v/>
      </c>
      <c r="BG7" s="70" t="str">
        <f t="shared" si="0"/>
        <v/>
      </c>
      <c r="BH7" s="70" t="str">
        <f t="shared" si="0"/>
        <v/>
      </c>
      <c r="BI7" s="70" t="str">
        <f t="shared" si="0"/>
        <v/>
      </c>
      <c r="BJ7" s="70" t="str">
        <f t="shared" si="0"/>
        <v/>
      </c>
      <c r="BK7" s="70" t="str">
        <f t="shared" si="0"/>
        <v/>
      </c>
      <c r="BL7" s="70" t="str">
        <f t="shared" si="0"/>
        <v/>
      </c>
      <c r="BM7" s="70" t="str">
        <f t="shared" si="0"/>
        <v/>
      </c>
      <c r="BN7" s="70" t="str">
        <f t="shared" si="0"/>
        <v/>
      </c>
      <c r="BO7" s="70" t="str">
        <f t="shared" si="0"/>
        <v/>
      </c>
      <c r="BP7" s="70" t="str">
        <f t="shared" si="0"/>
        <v/>
      </c>
      <c r="BQ7" s="70" t="str">
        <f t="shared" ref="BQ7:CY7" si="1">IFERROR(BQ5*BQ6,"")</f>
        <v/>
      </c>
      <c r="BR7" s="70" t="str">
        <f t="shared" si="1"/>
        <v/>
      </c>
      <c r="BS7" s="70" t="str">
        <f t="shared" si="1"/>
        <v/>
      </c>
      <c r="BT7" s="70" t="str">
        <f t="shared" si="1"/>
        <v/>
      </c>
      <c r="BU7" s="70" t="str">
        <f t="shared" si="1"/>
        <v/>
      </c>
      <c r="BV7" s="70" t="str">
        <f t="shared" si="1"/>
        <v/>
      </c>
      <c r="BW7" s="70" t="str">
        <f t="shared" si="1"/>
        <v/>
      </c>
      <c r="BX7" s="70" t="str">
        <f t="shared" si="1"/>
        <v/>
      </c>
      <c r="BY7" s="70" t="str">
        <f t="shared" si="1"/>
        <v/>
      </c>
      <c r="BZ7" s="70" t="str">
        <f t="shared" si="1"/>
        <v/>
      </c>
      <c r="CA7" s="70" t="str">
        <f t="shared" si="1"/>
        <v/>
      </c>
      <c r="CB7" s="70" t="str">
        <f t="shared" si="1"/>
        <v/>
      </c>
      <c r="CC7" s="70" t="str">
        <f t="shared" si="1"/>
        <v/>
      </c>
      <c r="CD7" s="70" t="str">
        <f t="shared" si="1"/>
        <v/>
      </c>
      <c r="CE7" s="70" t="str">
        <f t="shared" si="1"/>
        <v/>
      </c>
      <c r="CF7" s="70" t="str">
        <f t="shared" si="1"/>
        <v/>
      </c>
      <c r="CG7" s="70" t="str">
        <f t="shared" si="1"/>
        <v/>
      </c>
      <c r="CH7" s="70" t="str">
        <f t="shared" si="1"/>
        <v/>
      </c>
      <c r="CI7" s="70" t="str">
        <f t="shared" si="1"/>
        <v/>
      </c>
      <c r="CJ7" s="70" t="str">
        <f t="shared" si="1"/>
        <v/>
      </c>
      <c r="CK7" s="70" t="str">
        <f t="shared" si="1"/>
        <v/>
      </c>
      <c r="CL7" s="70" t="str">
        <f t="shared" si="1"/>
        <v/>
      </c>
      <c r="CM7" s="70" t="str">
        <f t="shared" si="1"/>
        <v/>
      </c>
      <c r="CN7" s="70" t="str">
        <f t="shared" si="1"/>
        <v/>
      </c>
      <c r="CO7" s="70" t="str">
        <f t="shared" si="1"/>
        <v/>
      </c>
      <c r="CP7" s="70" t="str">
        <f t="shared" si="1"/>
        <v/>
      </c>
      <c r="CQ7" s="70" t="str">
        <f t="shared" si="1"/>
        <v/>
      </c>
      <c r="CR7" s="70" t="str">
        <f t="shared" si="1"/>
        <v/>
      </c>
      <c r="CS7" s="70" t="str">
        <f t="shared" si="1"/>
        <v/>
      </c>
      <c r="CT7" s="70" t="str">
        <f t="shared" si="1"/>
        <v/>
      </c>
      <c r="CU7" s="70" t="str">
        <f t="shared" si="1"/>
        <v/>
      </c>
      <c r="CV7" s="70" t="str">
        <f t="shared" si="1"/>
        <v/>
      </c>
      <c r="CW7" s="70" t="str">
        <f t="shared" si="1"/>
        <v/>
      </c>
      <c r="CX7" s="70" t="str">
        <f t="shared" si="1"/>
        <v/>
      </c>
      <c r="CY7" s="71" t="str">
        <f t="shared" si="1"/>
        <v/>
      </c>
    </row>
    <row r="8" spans="2:103" ht="16.5" thickBot="1" x14ac:dyDescent="0.3">
      <c r="B8" s="192"/>
      <c r="C8" s="68"/>
      <c r="D8" s="173"/>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1"/>
    </row>
    <row r="9" spans="2:103" x14ac:dyDescent="0.25">
      <c r="B9" s="188" t="s">
        <v>241</v>
      </c>
      <c r="C9" s="54"/>
      <c r="D9" s="175"/>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3"/>
    </row>
    <row r="10" spans="2:103" x14ac:dyDescent="0.25">
      <c r="B10" s="189"/>
      <c r="C10" s="67" t="s">
        <v>254</v>
      </c>
      <c r="D10" s="200">
        <v>96</v>
      </c>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201"/>
      <c r="BC10" s="201"/>
      <c r="BD10" s="201"/>
      <c r="BE10" s="201"/>
      <c r="BF10" s="201"/>
      <c r="BG10" s="201"/>
      <c r="BH10" s="201"/>
      <c r="BI10" s="201"/>
      <c r="BJ10" s="201"/>
      <c r="BK10" s="201"/>
      <c r="BL10" s="201"/>
      <c r="BM10" s="201"/>
      <c r="BN10" s="201"/>
      <c r="BO10" s="201"/>
      <c r="BP10" s="201"/>
      <c r="BQ10" s="201"/>
      <c r="BR10" s="201"/>
      <c r="BS10" s="201"/>
      <c r="BT10" s="201"/>
      <c r="BU10" s="201"/>
      <c r="BV10" s="201"/>
      <c r="BW10" s="201"/>
      <c r="BX10" s="201"/>
      <c r="BY10" s="201"/>
      <c r="BZ10" s="201"/>
      <c r="CA10" s="201"/>
      <c r="CB10" s="201"/>
      <c r="CC10" s="201"/>
      <c r="CD10" s="201"/>
      <c r="CE10" s="201"/>
      <c r="CF10" s="201"/>
      <c r="CG10" s="201"/>
      <c r="CH10" s="201"/>
      <c r="CI10" s="201"/>
      <c r="CJ10" s="201"/>
      <c r="CK10" s="201"/>
      <c r="CL10" s="201"/>
      <c r="CM10" s="201"/>
      <c r="CN10" s="201"/>
      <c r="CO10" s="201"/>
      <c r="CP10" s="201"/>
      <c r="CQ10" s="201"/>
      <c r="CR10" s="201"/>
      <c r="CS10" s="201"/>
      <c r="CT10" s="201"/>
      <c r="CU10" s="201"/>
      <c r="CV10" s="201"/>
      <c r="CW10" s="201"/>
      <c r="CX10" s="201"/>
      <c r="CY10" s="202"/>
    </row>
    <row r="11" spans="2:103" x14ac:dyDescent="0.25">
      <c r="B11" s="189"/>
      <c r="C11" s="68" t="s">
        <v>243</v>
      </c>
      <c r="D11" s="173">
        <f>'2.Rates'!C$31</f>
        <v>132.49022307692306</v>
      </c>
      <c r="E11" s="62" t="str">
        <f>'2.Rates'!D$31</f>
        <v/>
      </c>
      <c r="F11" s="62" t="str">
        <f>'2.Rates'!E$31</f>
        <v/>
      </c>
      <c r="G11" s="62" t="str">
        <f>'2.Rates'!F$31</f>
        <v/>
      </c>
      <c r="H11" s="62" t="str">
        <f>'2.Rates'!G$31</f>
        <v/>
      </c>
      <c r="I11" s="62" t="str">
        <f>'2.Rates'!H$31</f>
        <v/>
      </c>
      <c r="J11" s="62" t="str">
        <f>'2.Rates'!I$31</f>
        <v/>
      </c>
      <c r="K11" s="62" t="str">
        <f>'2.Rates'!J$31</f>
        <v/>
      </c>
      <c r="L11" s="62" t="str">
        <f>'2.Rates'!K$31</f>
        <v/>
      </c>
      <c r="M11" s="62" t="str">
        <f>'2.Rates'!L$31</f>
        <v/>
      </c>
      <c r="N11" s="62" t="str">
        <f>'2.Rates'!M$31</f>
        <v/>
      </c>
      <c r="O11" s="62" t="str">
        <f>'2.Rates'!N$31</f>
        <v/>
      </c>
      <c r="P11" s="62" t="str">
        <f>'2.Rates'!O$31</f>
        <v/>
      </c>
      <c r="Q11" s="62" t="str">
        <f>'2.Rates'!P$31</f>
        <v/>
      </c>
      <c r="R11" s="62" t="str">
        <f>'2.Rates'!Q$31</f>
        <v/>
      </c>
      <c r="S11" s="62" t="str">
        <f>'2.Rates'!R$31</f>
        <v/>
      </c>
      <c r="T11" s="62" t="str">
        <f>'2.Rates'!S$31</f>
        <v/>
      </c>
      <c r="U11" s="62" t="str">
        <f>'2.Rates'!T$31</f>
        <v/>
      </c>
      <c r="V11" s="62" t="str">
        <f>'2.Rates'!U$31</f>
        <v/>
      </c>
      <c r="W11" s="62" t="str">
        <f>'2.Rates'!V$31</f>
        <v/>
      </c>
      <c r="X11" s="62" t="str">
        <f>'2.Rates'!W$31</f>
        <v/>
      </c>
      <c r="Y11" s="62" t="str">
        <f>'2.Rates'!X$31</f>
        <v/>
      </c>
      <c r="Z11" s="62" t="str">
        <f>'2.Rates'!Y$31</f>
        <v/>
      </c>
      <c r="AA11" s="62" t="str">
        <f>'2.Rates'!Z$31</f>
        <v/>
      </c>
      <c r="AB11" s="62" t="str">
        <f>'2.Rates'!AA$31</f>
        <v/>
      </c>
      <c r="AC11" s="62" t="str">
        <f>'2.Rates'!AB$31</f>
        <v/>
      </c>
      <c r="AD11" s="62" t="str">
        <f>'2.Rates'!AC$31</f>
        <v/>
      </c>
      <c r="AE11" s="62" t="str">
        <f>'2.Rates'!AD$31</f>
        <v/>
      </c>
      <c r="AF11" s="62" t="str">
        <f>'2.Rates'!AE$31</f>
        <v/>
      </c>
      <c r="AG11" s="62" t="str">
        <f>'2.Rates'!AF$31</f>
        <v/>
      </c>
      <c r="AH11" s="62" t="str">
        <f>'2.Rates'!AG$31</f>
        <v/>
      </c>
      <c r="AI11" s="62" t="str">
        <f>'2.Rates'!AH$31</f>
        <v/>
      </c>
      <c r="AJ11" s="62" t="str">
        <f>'2.Rates'!AI$31</f>
        <v/>
      </c>
      <c r="AK11" s="62" t="str">
        <f>'2.Rates'!AJ$31</f>
        <v/>
      </c>
      <c r="AL11" s="62" t="str">
        <f>'2.Rates'!AK$31</f>
        <v/>
      </c>
      <c r="AM11" s="62" t="str">
        <f>'2.Rates'!AL$31</f>
        <v/>
      </c>
      <c r="AN11" s="62" t="str">
        <f>'2.Rates'!AM$31</f>
        <v/>
      </c>
      <c r="AO11" s="62" t="str">
        <f>'2.Rates'!AN$31</f>
        <v/>
      </c>
      <c r="AP11" s="62" t="str">
        <f>'2.Rates'!AO$31</f>
        <v/>
      </c>
      <c r="AQ11" s="62" t="str">
        <f>'2.Rates'!AP$31</f>
        <v/>
      </c>
      <c r="AR11" s="62" t="str">
        <f>'2.Rates'!AQ$31</f>
        <v/>
      </c>
      <c r="AS11" s="62" t="str">
        <f>'2.Rates'!AR$31</f>
        <v/>
      </c>
      <c r="AT11" s="62" t="str">
        <f>'2.Rates'!AS$31</f>
        <v/>
      </c>
      <c r="AU11" s="62" t="str">
        <f>'2.Rates'!AT$31</f>
        <v/>
      </c>
      <c r="AV11" s="62" t="str">
        <f>'2.Rates'!AU$31</f>
        <v/>
      </c>
      <c r="AW11" s="62" t="str">
        <f>'2.Rates'!AV$31</f>
        <v/>
      </c>
      <c r="AX11" s="62" t="str">
        <f>'2.Rates'!AW$31</f>
        <v/>
      </c>
      <c r="AY11" s="62" t="str">
        <f>'2.Rates'!AX$31</f>
        <v/>
      </c>
      <c r="AZ11" s="62" t="str">
        <f>'2.Rates'!AY$31</f>
        <v/>
      </c>
      <c r="BA11" s="62" t="str">
        <f>'2.Rates'!AZ$31</f>
        <v/>
      </c>
      <c r="BB11" s="62" t="str">
        <f>'2.Rates'!BA$31</f>
        <v/>
      </c>
      <c r="BC11" s="62" t="str">
        <f>'2.Rates'!BB$31</f>
        <v/>
      </c>
      <c r="BD11" s="62" t="str">
        <f>'2.Rates'!BC$31</f>
        <v/>
      </c>
      <c r="BE11" s="62" t="str">
        <f>'2.Rates'!BD$31</f>
        <v/>
      </c>
      <c r="BF11" s="62" t="str">
        <f>'2.Rates'!BE$31</f>
        <v/>
      </c>
      <c r="BG11" s="62" t="str">
        <f>'2.Rates'!BF$31</f>
        <v/>
      </c>
      <c r="BH11" s="62" t="str">
        <f>'2.Rates'!BG$31</f>
        <v/>
      </c>
      <c r="BI11" s="62" t="str">
        <f>'2.Rates'!BH$31</f>
        <v/>
      </c>
      <c r="BJ11" s="62" t="str">
        <f>'2.Rates'!BI$31</f>
        <v/>
      </c>
      <c r="BK11" s="62" t="str">
        <f>'2.Rates'!BJ$31</f>
        <v/>
      </c>
      <c r="BL11" s="62" t="str">
        <f>'2.Rates'!BK$31</f>
        <v/>
      </c>
      <c r="BM11" s="62" t="str">
        <f>'2.Rates'!BL$31</f>
        <v/>
      </c>
      <c r="BN11" s="62" t="str">
        <f>'2.Rates'!BM$31</f>
        <v/>
      </c>
      <c r="BO11" s="62" t="str">
        <f>'2.Rates'!BN$31</f>
        <v/>
      </c>
      <c r="BP11" s="62" t="str">
        <f>'2.Rates'!BO$31</f>
        <v/>
      </c>
      <c r="BQ11" s="62" t="str">
        <f>'2.Rates'!BP$31</f>
        <v/>
      </c>
      <c r="BR11" s="62" t="str">
        <f>'2.Rates'!BQ$31</f>
        <v/>
      </c>
      <c r="BS11" s="62" t="str">
        <f>'2.Rates'!BR$31</f>
        <v/>
      </c>
      <c r="BT11" s="62" t="str">
        <f>'2.Rates'!BS$31</f>
        <v/>
      </c>
      <c r="BU11" s="62" t="str">
        <f>'2.Rates'!BT$31</f>
        <v/>
      </c>
      <c r="BV11" s="62" t="str">
        <f>'2.Rates'!BU$31</f>
        <v/>
      </c>
      <c r="BW11" s="62" t="str">
        <f>'2.Rates'!BV$31</f>
        <v/>
      </c>
      <c r="BX11" s="62" t="str">
        <f>'2.Rates'!BW$31</f>
        <v/>
      </c>
      <c r="BY11" s="62" t="str">
        <f>'2.Rates'!BX$31</f>
        <v/>
      </c>
      <c r="BZ11" s="62" t="str">
        <f>'2.Rates'!BY$31</f>
        <v/>
      </c>
      <c r="CA11" s="62" t="str">
        <f>'2.Rates'!BZ$31</f>
        <v/>
      </c>
      <c r="CB11" s="62" t="str">
        <f>'2.Rates'!CA$31</f>
        <v/>
      </c>
      <c r="CC11" s="62" t="str">
        <f>'2.Rates'!CB$31</f>
        <v/>
      </c>
      <c r="CD11" s="62" t="str">
        <f>'2.Rates'!CC$31</f>
        <v/>
      </c>
      <c r="CE11" s="62" t="str">
        <f>'2.Rates'!CD$31</f>
        <v/>
      </c>
      <c r="CF11" s="62" t="str">
        <f>'2.Rates'!CE$31</f>
        <v/>
      </c>
      <c r="CG11" s="62" t="str">
        <f>'2.Rates'!CF$31</f>
        <v/>
      </c>
      <c r="CH11" s="62" t="str">
        <f>'2.Rates'!CG$31</f>
        <v/>
      </c>
      <c r="CI11" s="62" t="str">
        <f>'2.Rates'!CH$31</f>
        <v/>
      </c>
      <c r="CJ11" s="62" t="str">
        <f>'2.Rates'!CI$31</f>
        <v/>
      </c>
      <c r="CK11" s="62" t="str">
        <f>'2.Rates'!CJ$31</f>
        <v/>
      </c>
      <c r="CL11" s="62" t="str">
        <f>'2.Rates'!CK$31</f>
        <v/>
      </c>
      <c r="CM11" s="62" t="str">
        <f>'2.Rates'!CL$31</f>
        <v/>
      </c>
      <c r="CN11" s="62" t="str">
        <f>'2.Rates'!CM$31</f>
        <v/>
      </c>
      <c r="CO11" s="62" t="str">
        <f>'2.Rates'!CN$31</f>
        <v/>
      </c>
      <c r="CP11" s="62" t="str">
        <f>'2.Rates'!CO$31</f>
        <v/>
      </c>
      <c r="CQ11" s="62" t="str">
        <f>'2.Rates'!CP$31</f>
        <v/>
      </c>
      <c r="CR11" s="62" t="str">
        <f>'2.Rates'!CQ$31</f>
        <v/>
      </c>
      <c r="CS11" s="62" t="str">
        <f>'2.Rates'!CR$31</f>
        <v/>
      </c>
      <c r="CT11" s="62" t="str">
        <f>'2.Rates'!CS$31</f>
        <v/>
      </c>
      <c r="CU11" s="62" t="str">
        <f>'2.Rates'!CT$31</f>
        <v/>
      </c>
      <c r="CV11" s="62" t="str">
        <f>'2.Rates'!CU$31</f>
        <v/>
      </c>
      <c r="CW11" s="62" t="str">
        <f>'2.Rates'!CV$31</f>
        <v/>
      </c>
      <c r="CX11" s="62" t="str">
        <f>'2.Rates'!CW$31</f>
        <v/>
      </c>
      <c r="CY11" s="61" t="str">
        <f>'2.Rates'!CX$31</f>
        <v/>
      </c>
    </row>
    <row r="12" spans="2:103" x14ac:dyDescent="0.25">
      <c r="B12" s="189"/>
      <c r="C12" s="53" t="s">
        <v>245</v>
      </c>
      <c r="D12" s="174">
        <f>IFERROR(D10*D11,"")</f>
        <v>12719.061415384615</v>
      </c>
      <c r="E12" s="70" t="str">
        <f t="shared" ref="E12:BP12" si="2">IFERROR(E10*E11,"")</f>
        <v/>
      </c>
      <c r="F12" s="70" t="str">
        <f t="shared" si="2"/>
        <v/>
      </c>
      <c r="G12" s="70" t="str">
        <f t="shared" si="2"/>
        <v/>
      </c>
      <c r="H12" s="70" t="str">
        <f t="shared" si="2"/>
        <v/>
      </c>
      <c r="I12" s="70" t="str">
        <f t="shared" si="2"/>
        <v/>
      </c>
      <c r="J12" s="70" t="str">
        <f t="shared" si="2"/>
        <v/>
      </c>
      <c r="K12" s="70" t="str">
        <f t="shared" si="2"/>
        <v/>
      </c>
      <c r="L12" s="70" t="str">
        <f t="shared" si="2"/>
        <v/>
      </c>
      <c r="M12" s="70" t="str">
        <f t="shared" si="2"/>
        <v/>
      </c>
      <c r="N12" s="70" t="str">
        <f t="shared" si="2"/>
        <v/>
      </c>
      <c r="O12" s="70" t="str">
        <f t="shared" si="2"/>
        <v/>
      </c>
      <c r="P12" s="70" t="str">
        <f t="shared" si="2"/>
        <v/>
      </c>
      <c r="Q12" s="70" t="str">
        <f t="shared" si="2"/>
        <v/>
      </c>
      <c r="R12" s="70" t="str">
        <f t="shared" si="2"/>
        <v/>
      </c>
      <c r="S12" s="70" t="str">
        <f t="shared" si="2"/>
        <v/>
      </c>
      <c r="T12" s="70" t="str">
        <f t="shared" si="2"/>
        <v/>
      </c>
      <c r="U12" s="70" t="str">
        <f t="shared" si="2"/>
        <v/>
      </c>
      <c r="V12" s="70" t="str">
        <f t="shared" si="2"/>
        <v/>
      </c>
      <c r="W12" s="70" t="str">
        <f t="shared" si="2"/>
        <v/>
      </c>
      <c r="X12" s="70" t="str">
        <f t="shared" si="2"/>
        <v/>
      </c>
      <c r="Y12" s="70" t="str">
        <f t="shared" si="2"/>
        <v/>
      </c>
      <c r="Z12" s="70" t="str">
        <f t="shared" si="2"/>
        <v/>
      </c>
      <c r="AA12" s="70" t="str">
        <f t="shared" si="2"/>
        <v/>
      </c>
      <c r="AB12" s="70" t="str">
        <f t="shared" si="2"/>
        <v/>
      </c>
      <c r="AC12" s="70" t="str">
        <f t="shared" si="2"/>
        <v/>
      </c>
      <c r="AD12" s="70" t="str">
        <f t="shared" si="2"/>
        <v/>
      </c>
      <c r="AE12" s="70" t="str">
        <f t="shared" si="2"/>
        <v/>
      </c>
      <c r="AF12" s="70" t="str">
        <f t="shared" si="2"/>
        <v/>
      </c>
      <c r="AG12" s="70" t="str">
        <f t="shared" si="2"/>
        <v/>
      </c>
      <c r="AH12" s="70" t="str">
        <f t="shared" si="2"/>
        <v/>
      </c>
      <c r="AI12" s="70" t="str">
        <f t="shared" si="2"/>
        <v/>
      </c>
      <c r="AJ12" s="70" t="str">
        <f t="shared" si="2"/>
        <v/>
      </c>
      <c r="AK12" s="70" t="str">
        <f t="shared" si="2"/>
        <v/>
      </c>
      <c r="AL12" s="70" t="str">
        <f t="shared" si="2"/>
        <v/>
      </c>
      <c r="AM12" s="70" t="str">
        <f t="shared" si="2"/>
        <v/>
      </c>
      <c r="AN12" s="70" t="str">
        <f t="shared" si="2"/>
        <v/>
      </c>
      <c r="AO12" s="70" t="str">
        <f t="shared" si="2"/>
        <v/>
      </c>
      <c r="AP12" s="70" t="str">
        <f t="shared" si="2"/>
        <v/>
      </c>
      <c r="AQ12" s="70" t="str">
        <f t="shared" si="2"/>
        <v/>
      </c>
      <c r="AR12" s="70" t="str">
        <f t="shared" si="2"/>
        <v/>
      </c>
      <c r="AS12" s="70" t="str">
        <f t="shared" si="2"/>
        <v/>
      </c>
      <c r="AT12" s="70" t="str">
        <f t="shared" si="2"/>
        <v/>
      </c>
      <c r="AU12" s="70" t="str">
        <f t="shared" si="2"/>
        <v/>
      </c>
      <c r="AV12" s="70" t="str">
        <f t="shared" si="2"/>
        <v/>
      </c>
      <c r="AW12" s="70" t="str">
        <f t="shared" si="2"/>
        <v/>
      </c>
      <c r="AX12" s="70" t="str">
        <f t="shared" si="2"/>
        <v/>
      </c>
      <c r="AY12" s="70" t="str">
        <f t="shared" si="2"/>
        <v/>
      </c>
      <c r="AZ12" s="70" t="str">
        <f t="shared" si="2"/>
        <v/>
      </c>
      <c r="BA12" s="70" t="str">
        <f t="shared" si="2"/>
        <v/>
      </c>
      <c r="BB12" s="70" t="str">
        <f t="shared" si="2"/>
        <v/>
      </c>
      <c r="BC12" s="70" t="str">
        <f t="shared" si="2"/>
        <v/>
      </c>
      <c r="BD12" s="70" t="str">
        <f t="shared" si="2"/>
        <v/>
      </c>
      <c r="BE12" s="70" t="str">
        <f t="shared" si="2"/>
        <v/>
      </c>
      <c r="BF12" s="70" t="str">
        <f t="shared" si="2"/>
        <v/>
      </c>
      <c r="BG12" s="70" t="str">
        <f t="shared" si="2"/>
        <v/>
      </c>
      <c r="BH12" s="70" t="str">
        <f t="shared" si="2"/>
        <v/>
      </c>
      <c r="BI12" s="70" t="str">
        <f t="shared" si="2"/>
        <v/>
      </c>
      <c r="BJ12" s="70" t="str">
        <f t="shared" si="2"/>
        <v/>
      </c>
      <c r="BK12" s="70" t="str">
        <f t="shared" si="2"/>
        <v/>
      </c>
      <c r="BL12" s="70" t="str">
        <f t="shared" si="2"/>
        <v/>
      </c>
      <c r="BM12" s="70" t="str">
        <f t="shared" si="2"/>
        <v/>
      </c>
      <c r="BN12" s="70" t="str">
        <f t="shared" si="2"/>
        <v/>
      </c>
      <c r="BO12" s="70" t="str">
        <f t="shared" si="2"/>
        <v/>
      </c>
      <c r="BP12" s="70" t="str">
        <f t="shared" si="2"/>
        <v/>
      </c>
      <c r="BQ12" s="70" t="str">
        <f t="shared" ref="BQ12:CY12" si="3">IFERROR(BQ10*BQ11,"")</f>
        <v/>
      </c>
      <c r="BR12" s="70" t="str">
        <f t="shared" si="3"/>
        <v/>
      </c>
      <c r="BS12" s="70" t="str">
        <f t="shared" si="3"/>
        <v/>
      </c>
      <c r="BT12" s="70" t="str">
        <f t="shared" si="3"/>
        <v/>
      </c>
      <c r="BU12" s="70" t="str">
        <f t="shared" si="3"/>
        <v/>
      </c>
      <c r="BV12" s="70" t="str">
        <f t="shared" si="3"/>
        <v/>
      </c>
      <c r="BW12" s="70" t="str">
        <f t="shared" si="3"/>
        <v/>
      </c>
      <c r="BX12" s="70" t="str">
        <f t="shared" si="3"/>
        <v/>
      </c>
      <c r="BY12" s="70" t="str">
        <f t="shared" si="3"/>
        <v/>
      </c>
      <c r="BZ12" s="70" t="str">
        <f t="shared" si="3"/>
        <v/>
      </c>
      <c r="CA12" s="70" t="str">
        <f t="shared" si="3"/>
        <v/>
      </c>
      <c r="CB12" s="70" t="str">
        <f t="shared" si="3"/>
        <v/>
      </c>
      <c r="CC12" s="70" t="str">
        <f t="shared" si="3"/>
        <v/>
      </c>
      <c r="CD12" s="70" t="str">
        <f t="shared" si="3"/>
        <v/>
      </c>
      <c r="CE12" s="70" t="str">
        <f t="shared" si="3"/>
        <v/>
      </c>
      <c r="CF12" s="70" t="str">
        <f t="shared" si="3"/>
        <v/>
      </c>
      <c r="CG12" s="70" t="str">
        <f t="shared" si="3"/>
        <v/>
      </c>
      <c r="CH12" s="70" t="str">
        <f t="shared" si="3"/>
        <v/>
      </c>
      <c r="CI12" s="70" t="str">
        <f t="shared" si="3"/>
        <v/>
      </c>
      <c r="CJ12" s="70" t="str">
        <f t="shared" si="3"/>
        <v/>
      </c>
      <c r="CK12" s="70" t="str">
        <f t="shared" si="3"/>
        <v/>
      </c>
      <c r="CL12" s="70" t="str">
        <f t="shared" si="3"/>
        <v/>
      </c>
      <c r="CM12" s="70" t="str">
        <f t="shared" si="3"/>
        <v/>
      </c>
      <c r="CN12" s="70" t="str">
        <f t="shared" si="3"/>
        <v/>
      </c>
      <c r="CO12" s="70" t="str">
        <f t="shared" si="3"/>
        <v/>
      </c>
      <c r="CP12" s="70" t="str">
        <f t="shared" si="3"/>
        <v/>
      </c>
      <c r="CQ12" s="70" t="str">
        <f t="shared" si="3"/>
        <v/>
      </c>
      <c r="CR12" s="70" t="str">
        <f t="shared" si="3"/>
        <v/>
      </c>
      <c r="CS12" s="70" t="str">
        <f t="shared" si="3"/>
        <v/>
      </c>
      <c r="CT12" s="70" t="str">
        <f t="shared" si="3"/>
        <v/>
      </c>
      <c r="CU12" s="70" t="str">
        <f t="shared" si="3"/>
        <v/>
      </c>
      <c r="CV12" s="70" t="str">
        <f t="shared" si="3"/>
        <v/>
      </c>
      <c r="CW12" s="70" t="str">
        <f t="shared" si="3"/>
        <v/>
      </c>
      <c r="CX12" s="70" t="str">
        <f t="shared" si="3"/>
        <v/>
      </c>
      <c r="CY12" s="71" t="str">
        <f t="shared" si="3"/>
        <v/>
      </c>
    </row>
    <row r="13" spans="2:103" x14ac:dyDescent="0.25">
      <c r="B13" s="190"/>
      <c r="D13" s="173"/>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1"/>
    </row>
    <row r="14" spans="2:103" ht="16.5" thickBot="1" x14ac:dyDescent="0.3">
      <c r="B14" s="49" t="s">
        <v>246</v>
      </c>
      <c r="C14" s="16"/>
      <c r="D14" s="176">
        <f>IFERROR(D7+D12,"")</f>
        <v>19748.375261538462</v>
      </c>
      <c r="E14" s="74" t="str">
        <f t="shared" ref="E14:BP14" si="4">IFERROR(E7+E12,"")</f>
        <v/>
      </c>
      <c r="F14" s="74" t="str">
        <f t="shared" si="4"/>
        <v/>
      </c>
      <c r="G14" s="74" t="str">
        <f t="shared" si="4"/>
        <v/>
      </c>
      <c r="H14" s="74" t="str">
        <f t="shared" si="4"/>
        <v/>
      </c>
      <c r="I14" s="74" t="str">
        <f t="shared" si="4"/>
        <v/>
      </c>
      <c r="J14" s="74" t="str">
        <f t="shared" si="4"/>
        <v/>
      </c>
      <c r="K14" s="74" t="str">
        <f t="shared" si="4"/>
        <v/>
      </c>
      <c r="L14" s="74" t="str">
        <f t="shared" si="4"/>
        <v/>
      </c>
      <c r="M14" s="74" t="str">
        <f t="shared" si="4"/>
        <v/>
      </c>
      <c r="N14" s="74" t="str">
        <f t="shared" si="4"/>
        <v/>
      </c>
      <c r="O14" s="74" t="str">
        <f t="shared" si="4"/>
        <v/>
      </c>
      <c r="P14" s="74" t="str">
        <f t="shared" si="4"/>
        <v/>
      </c>
      <c r="Q14" s="74" t="str">
        <f t="shared" si="4"/>
        <v/>
      </c>
      <c r="R14" s="74" t="str">
        <f t="shared" si="4"/>
        <v/>
      </c>
      <c r="S14" s="74" t="str">
        <f t="shared" si="4"/>
        <v/>
      </c>
      <c r="T14" s="74" t="str">
        <f t="shared" si="4"/>
        <v/>
      </c>
      <c r="U14" s="74" t="str">
        <f t="shared" si="4"/>
        <v/>
      </c>
      <c r="V14" s="74" t="str">
        <f t="shared" si="4"/>
        <v/>
      </c>
      <c r="W14" s="74" t="str">
        <f t="shared" si="4"/>
        <v/>
      </c>
      <c r="X14" s="74" t="str">
        <f t="shared" si="4"/>
        <v/>
      </c>
      <c r="Y14" s="74" t="str">
        <f t="shared" si="4"/>
        <v/>
      </c>
      <c r="Z14" s="74" t="str">
        <f t="shared" si="4"/>
        <v/>
      </c>
      <c r="AA14" s="74" t="str">
        <f t="shared" si="4"/>
        <v/>
      </c>
      <c r="AB14" s="74" t="str">
        <f t="shared" si="4"/>
        <v/>
      </c>
      <c r="AC14" s="74" t="str">
        <f t="shared" si="4"/>
        <v/>
      </c>
      <c r="AD14" s="74" t="str">
        <f t="shared" si="4"/>
        <v/>
      </c>
      <c r="AE14" s="74" t="str">
        <f t="shared" si="4"/>
        <v/>
      </c>
      <c r="AF14" s="74" t="str">
        <f t="shared" si="4"/>
        <v/>
      </c>
      <c r="AG14" s="74" t="str">
        <f t="shared" si="4"/>
        <v/>
      </c>
      <c r="AH14" s="74" t="str">
        <f t="shared" si="4"/>
        <v/>
      </c>
      <c r="AI14" s="74" t="str">
        <f t="shared" si="4"/>
        <v/>
      </c>
      <c r="AJ14" s="74" t="str">
        <f t="shared" si="4"/>
        <v/>
      </c>
      <c r="AK14" s="74" t="str">
        <f t="shared" si="4"/>
        <v/>
      </c>
      <c r="AL14" s="74" t="str">
        <f t="shared" si="4"/>
        <v/>
      </c>
      <c r="AM14" s="74" t="str">
        <f t="shared" si="4"/>
        <v/>
      </c>
      <c r="AN14" s="74" t="str">
        <f t="shared" si="4"/>
        <v/>
      </c>
      <c r="AO14" s="74" t="str">
        <f t="shared" si="4"/>
        <v/>
      </c>
      <c r="AP14" s="74" t="str">
        <f t="shared" si="4"/>
        <v/>
      </c>
      <c r="AQ14" s="74" t="str">
        <f t="shared" si="4"/>
        <v/>
      </c>
      <c r="AR14" s="74" t="str">
        <f t="shared" si="4"/>
        <v/>
      </c>
      <c r="AS14" s="74" t="str">
        <f t="shared" si="4"/>
        <v/>
      </c>
      <c r="AT14" s="74" t="str">
        <f t="shared" si="4"/>
        <v/>
      </c>
      <c r="AU14" s="74" t="str">
        <f t="shared" si="4"/>
        <v/>
      </c>
      <c r="AV14" s="74" t="str">
        <f t="shared" si="4"/>
        <v/>
      </c>
      <c r="AW14" s="74" t="str">
        <f t="shared" si="4"/>
        <v/>
      </c>
      <c r="AX14" s="74" t="str">
        <f t="shared" si="4"/>
        <v/>
      </c>
      <c r="AY14" s="74" t="str">
        <f t="shared" si="4"/>
        <v/>
      </c>
      <c r="AZ14" s="74" t="str">
        <f t="shared" si="4"/>
        <v/>
      </c>
      <c r="BA14" s="74" t="str">
        <f t="shared" si="4"/>
        <v/>
      </c>
      <c r="BB14" s="74" t="str">
        <f t="shared" si="4"/>
        <v/>
      </c>
      <c r="BC14" s="74" t="str">
        <f t="shared" si="4"/>
        <v/>
      </c>
      <c r="BD14" s="74" t="str">
        <f t="shared" si="4"/>
        <v/>
      </c>
      <c r="BE14" s="74" t="str">
        <f t="shared" si="4"/>
        <v/>
      </c>
      <c r="BF14" s="74" t="str">
        <f t="shared" si="4"/>
        <v/>
      </c>
      <c r="BG14" s="74" t="str">
        <f t="shared" si="4"/>
        <v/>
      </c>
      <c r="BH14" s="74" t="str">
        <f t="shared" si="4"/>
        <v/>
      </c>
      <c r="BI14" s="74" t="str">
        <f t="shared" si="4"/>
        <v/>
      </c>
      <c r="BJ14" s="74" t="str">
        <f t="shared" si="4"/>
        <v/>
      </c>
      <c r="BK14" s="74" t="str">
        <f t="shared" si="4"/>
        <v/>
      </c>
      <c r="BL14" s="74" t="str">
        <f t="shared" si="4"/>
        <v/>
      </c>
      <c r="BM14" s="74" t="str">
        <f t="shared" si="4"/>
        <v/>
      </c>
      <c r="BN14" s="74" t="str">
        <f t="shared" si="4"/>
        <v/>
      </c>
      <c r="BO14" s="74" t="str">
        <f t="shared" si="4"/>
        <v/>
      </c>
      <c r="BP14" s="74" t="str">
        <f t="shared" si="4"/>
        <v/>
      </c>
      <c r="BQ14" s="74" t="str">
        <f t="shared" ref="BQ14:CY14" si="5">IFERROR(BQ7+BQ12,"")</f>
        <v/>
      </c>
      <c r="BR14" s="74" t="str">
        <f t="shared" si="5"/>
        <v/>
      </c>
      <c r="BS14" s="74" t="str">
        <f t="shared" si="5"/>
        <v/>
      </c>
      <c r="BT14" s="74" t="str">
        <f t="shared" si="5"/>
        <v/>
      </c>
      <c r="BU14" s="74" t="str">
        <f t="shared" si="5"/>
        <v/>
      </c>
      <c r="BV14" s="74" t="str">
        <f t="shared" si="5"/>
        <v/>
      </c>
      <c r="BW14" s="74" t="str">
        <f t="shared" si="5"/>
        <v/>
      </c>
      <c r="BX14" s="74" t="str">
        <f t="shared" si="5"/>
        <v/>
      </c>
      <c r="BY14" s="74" t="str">
        <f t="shared" si="5"/>
        <v/>
      </c>
      <c r="BZ14" s="74" t="str">
        <f t="shared" si="5"/>
        <v/>
      </c>
      <c r="CA14" s="74" t="str">
        <f t="shared" si="5"/>
        <v/>
      </c>
      <c r="CB14" s="74" t="str">
        <f t="shared" si="5"/>
        <v/>
      </c>
      <c r="CC14" s="74" t="str">
        <f t="shared" si="5"/>
        <v/>
      </c>
      <c r="CD14" s="74" t="str">
        <f t="shared" si="5"/>
        <v/>
      </c>
      <c r="CE14" s="74" t="str">
        <f t="shared" si="5"/>
        <v/>
      </c>
      <c r="CF14" s="74" t="str">
        <f t="shared" si="5"/>
        <v/>
      </c>
      <c r="CG14" s="74" t="str">
        <f t="shared" si="5"/>
        <v/>
      </c>
      <c r="CH14" s="74" t="str">
        <f t="shared" si="5"/>
        <v/>
      </c>
      <c r="CI14" s="74" t="str">
        <f t="shared" si="5"/>
        <v/>
      </c>
      <c r="CJ14" s="74" t="str">
        <f t="shared" si="5"/>
        <v/>
      </c>
      <c r="CK14" s="74" t="str">
        <f t="shared" si="5"/>
        <v/>
      </c>
      <c r="CL14" s="74" t="str">
        <f t="shared" si="5"/>
        <v/>
      </c>
      <c r="CM14" s="74" t="str">
        <f t="shared" si="5"/>
        <v/>
      </c>
      <c r="CN14" s="74" t="str">
        <f t="shared" si="5"/>
        <v/>
      </c>
      <c r="CO14" s="74" t="str">
        <f t="shared" si="5"/>
        <v/>
      </c>
      <c r="CP14" s="74" t="str">
        <f t="shared" si="5"/>
        <v/>
      </c>
      <c r="CQ14" s="74" t="str">
        <f t="shared" si="5"/>
        <v/>
      </c>
      <c r="CR14" s="74" t="str">
        <f t="shared" si="5"/>
        <v/>
      </c>
      <c r="CS14" s="74" t="str">
        <f t="shared" si="5"/>
        <v/>
      </c>
      <c r="CT14" s="74" t="str">
        <f t="shared" si="5"/>
        <v/>
      </c>
      <c r="CU14" s="74" t="str">
        <f t="shared" si="5"/>
        <v/>
      </c>
      <c r="CV14" s="74" t="str">
        <f t="shared" si="5"/>
        <v/>
      </c>
      <c r="CW14" s="74" t="str">
        <f t="shared" si="5"/>
        <v/>
      </c>
      <c r="CX14" s="74" t="str">
        <f t="shared" si="5"/>
        <v/>
      </c>
      <c r="CY14" s="75" t="str">
        <f t="shared" si="5"/>
        <v/>
      </c>
    </row>
    <row r="15" spans="2:103" ht="16.5" thickTop="1" x14ac:dyDescent="0.25">
      <c r="B15" s="50" t="s">
        <v>226</v>
      </c>
      <c r="D15" s="173">
        <f>'2.Rates'!C$12</f>
        <v>7172.7692307692305</v>
      </c>
      <c r="E15" s="62">
        <f>'2.Rates'!D$12</f>
        <v>0</v>
      </c>
      <c r="F15" s="62">
        <f>'2.Rates'!E$12</f>
        <v>0</v>
      </c>
      <c r="G15" s="62">
        <f>'2.Rates'!F$12</f>
        <v>0</v>
      </c>
      <c r="H15" s="62">
        <f>'2.Rates'!G$12</f>
        <v>0</v>
      </c>
      <c r="I15" s="62">
        <f>'2.Rates'!H$12</f>
        <v>0</v>
      </c>
      <c r="J15" s="62">
        <f>'2.Rates'!I$12</f>
        <v>0</v>
      </c>
      <c r="K15" s="62">
        <f>'2.Rates'!J$12</f>
        <v>0</v>
      </c>
      <c r="L15" s="62">
        <f>'2.Rates'!K$12</f>
        <v>0</v>
      </c>
      <c r="M15" s="62">
        <f>'2.Rates'!L$12</f>
        <v>0</v>
      </c>
      <c r="N15" s="62">
        <f>'2.Rates'!M$12</f>
        <v>0</v>
      </c>
      <c r="O15" s="62">
        <f>'2.Rates'!N$12</f>
        <v>0</v>
      </c>
      <c r="P15" s="62">
        <f>'2.Rates'!O$12</f>
        <v>0</v>
      </c>
      <c r="Q15" s="62">
        <f>'2.Rates'!P$12</f>
        <v>0</v>
      </c>
      <c r="R15" s="62">
        <f>'2.Rates'!Q$12</f>
        <v>0</v>
      </c>
      <c r="S15" s="62">
        <f>'2.Rates'!R$12</f>
        <v>0</v>
      </c>
      <c r="T15" s="62">
        <f>'2.Rates'!S$12</f>
        <v>0</v>
      </c>
      <c r="U15" s="62">
        <f>'2.Rates'!T$12</f>
        <v>0</v>
      </c>
      <c r="V15" s="62">
        <f>'2.Rates'!U$12</f>
        <v>0</v>
      </c>
      <c r="W15" s="62">
        <f>'2.Rates'!V$12</f>
        <v>0</v>
      </c>
      <c r="X15" s="62">
        <f>'2.Rates'!W$12</f>
        <v>0</v>
      </c>
      <c r="Y15" s="62">
        <f>'2.Rates'!X$12</f>
        <v>0</v>
      </c>
      <c r="Z15" s="62">
        <f>'2.Rates'!Y$12</f>
        <v>0</v>
      </c>
      <c r="AA15" s="62">
        <f>'2.Rates'!Z$12</f>
        <v>0</v>
      </c>
      <c r="AB15" s="62">
        <f>'2.Rates'!AA$12</f>
        <v>0</v>
      </c>
      <c r="AC15" s="62">
        <f>'2.Rates'!AB$12</f>
        <v>0</v>
      </c>
      <c r="AD15" s="62">
        <f>'2.Rates'!AC$12</f>
        <v>0</v>
      </c>
      <c r="AE15" s="62">
        <f>'2.Rates'!AD$12</f>
        <v>0</v>
      </c>
      <c r="AF15" s="62">
        <f>'2.Rates'!AE$12</f>
        <v>0</v>
      </c>
      <c r="AG15" s="62">
        <f>'2.Rates'!AF$12</f>
        <v>0</v>
      </c>
      <c r="AH15" s="62">
        <f>'2.Rates'!AG$12</f>
        <v>0</v>
      </c>
      <c r="AI15" s="62">
        <f>'2.Rates'!AH$12</f>
        <v>0</v>
      </c>
      <c r="AJ15" s="62">
        <f>'2.Rates'!AI$12</f>
        <v>0</v>
      </c>
      <c r="AK15" s="62">
        <f>'2.Rates'!AJ$12</f>
        <v>0</v>
      </c>
      <c r="AL15" s="62">
        <f>'2.Rates'!AK$12</f>
        <v>0</v>
      </c>
      <c r="AM15" s="62">
        <f>'2.Rates'!AL$12</f>
        <v>0</v>
      </c>
      <c r="AN15" s="62">
        <f>'2.Rates'!AM$12</f>
        <v>0</v>
      </c>
      <c r="AO15" s="62">
        <f>'2.Rates'!AN$12</f>
        <v>0</v>
      </c>
      <c r="AP15" s="62">
        <f>'2.Rates'!AO$12</f>
        <v>0</v>
      </c>
      <c r="AQ15" s="62">
        <f>'2.Rates'!AP$12</f>
        <v>0</v>
      </c>
      <c r="AR15" s="62">
        <f>'2.Rates'!AQ$12</f>
        <v>0</v>
      </c>
      <c r="AS15" s="62">
        <f>'2.Rates'!AR$12</f>
        <v>0</v>
      </c>
      <c r="AT15" s="62">
        <f>'2.Rates'!AS$12</f>
        <v>0</v>
      </c>
      <c r="AU15" s="62">
        <f>'2.Rates'!AT$12</f>
        <v>0</v>
      </c>
      <c r="AV15" s="62">
        <f>'2.Rates'!AU$12</f>
        <v>0</v>
      </c>
      <c r="AW15" s="62">
        <f>'2.Rates'!AV$12</f>
        <v>0</v>
      </c>
      <c r="AX15" s="62">
        <f>'2.Rates'!AW$12</f>
        <v>0</v>
      </c>
      <c r="AY15" s="62">
        <f>'2.Rates'!AX$12</f>
        <v>0</v>
      </c>
      <c r="AZ15" s="62">
        <f>'2.Rates'!AY$12</f>
        <v>0</v>
      </c>
      <c r="BA15" s="62">
        <f>'2.Rates'!AZ$12</f>
        <v>0</v>
      </c>
      <c r="BB15" s="62">
        <f>'2.Rates'!BA$12</f>
        <v>0</v>
      </c>
      <c r="BC15" s="62">
        <f>'2.Rates'!BB$12</f>
        <v>0</v>
      </c>
      <c r="BD15" s="62">
        <f>'2.Rates'!BC$12</f>
        <v>0</v>
      </c>
      <c r="BE15" s="62">
        <f>'2.Rates'!BD$12</f>
        <v>0</v>
      </c>
      <c r="BF15" s="62">
        <f>'2.Rates'!BE$12</f>
        <v>0</v>
      </c>
      <c r="BG15" s="62">
        <f>'2.Rates'!BF$12</f>
        <v>0</v>
      </c>
      <c r="BH15" s="62">
        <f>'2.Rates'!BG$12</f>
        <v>0</v>
      </c>
      <c r="BI15" s="62">
        <f>'2.Rates'!BH$12</f>
        <v>0</v>
      </c>
      <c r="BJ15" s="62">
        <f>'2.Rates'!BI$12</f>
        <v>0</v>
      </c>
      <c r="BK15" s="62">
        <f>'2.Rates'!BJ$12</f>
        <v>0</v>
      </c>
      <c r="BL15" s="62">
        <f>'2.Rates'!BK$12</f>
        <v>0</v>
      </c>
      <c r="BM15" s="62">
        <f>'2.Rates'!BL$12</f>
        <v>0</v>
      </c>
      <c r="BN15" s="62">
        <f>'2.Rates'!BM$12</f>
        <v>0</v>
      </c>
      <c r="BO15" s="62">
        <f>'2.Rates'!BN$12</f>
        <v>0</v>
      </c>
      <c r="BP15" s="62">
        <f>'2.Rates'!BO$12</f>
        <v>0</v>
      </c>
      <c r="BQ15" s="62">
        <f>'2.Rates'!BP$12</f>
        <v>0</v>
      </c>
      <c r="BR15" s="62">
        <f>'2.Rates'!BQ$12</f>
        <v>0</v>
      </c>
      <c r="BS15" s="62">
        <f>'2.Rates'!BR$12</f>
        <v>0</v>
      </c>
      <c r="BT15" s="62">
        <f>'2.Rates'!BS$12</f>
        <v>0</v>
      </c>
      <c r="BU15" s="62">
        <f>'2.Rates'!BT$12</f>
        <v>0</v>
      </c>
      <c r="BV15" s="62">
        <f>'2.Rates'!BU$12</f>
        <v>0</v>
      </c>
      <c r="BW15" s="62">
        <f>'2.Rates'!BV$12</f>
        <v>0</v>
      </c>
      <c r="BX15" s="62">
        <f>'2.Rates'!BW$12</f>
        <v>0</v>
      </c>
      <c r="BY15" s="62">
        <f>'2.Rates'!BX$12</f>
        <v>0</v>
      </c>
      <c r="BZ15" s="62">
        <f>'2.Rates'!BY$12</f>
        <v>0</v>
      </c>
      <c r="CA15" s="62">
        <f>'2.Rates'!BZ$12</f>
        <v>0</v>
      </c>
      <c r="CB15" s="62">
        <f>'2.Rates'!CA$12</f>
        <v>0</v>
      </c>
      <c r="CC15" s="62">
        <f>'2.Rates'!CB$12</f>
        <v>0</v>
      </c>
      <c r="CD15" s="62">
        <f>'2.Rates'!CC$12</f>
        <v>0</v>
      </c>
      <c r="CE15" s="62">
        <f>'2.Rates'!CD$12</f>
        <v>0</v>
      </c>
      <c r="CF15" s="62">
        <f>'2.Rates'!CE$12</f>
        <v>0</v>
      </c>
      <c r="CG15" s="62">
        <f>'2.Rates'!CF$12</f>
        <v>0</v>
      </c>
      <c r="CH15" s="62">
        <f>'2.Rates'!CG$12</f>
        <v>0</v>
      </c>
      <c r="CI15" s="62">
        <f>'2.Rates'!CH$12</f>
        <v>0</v>
      </c>
      <c r="CJ15" s="62">
        <f>'2.Rates'!CI$12</f>
        <v>0</v>
      </c>
      <c r="CK15" s="62">
        <f>'2.Rates'!CJ$12</f>
        <v>0</v>
      </c>
      <c r="CL15" s="62">
        <f>'2.Rates'!CK$12</f>
        <v>0</v>
      </c>
      <c r="CM15" s="62">
        <f>'2.Rates'!CL$12</f>
        <v>0</v>
      </c>
      <c r="CN15" s="62">
        <f>'2.Rates'!CM$12</f>
        <v>0</v>
      </c>
      <c r="CO15" s="62">
        <f>'2.Rates'!CN$12</f>
        <v>0</v>
      </c>
      <c r="CP15" s="62">
        <f>'2.Rates'!CO$12</f>
        <v>0</v>
      </c>
      <c r="CQ15" s="62">
        <f>'2.Rates'!CP$12</f>
        <v>0</v>
      </c>
      <c r="CR15" s="62">
        <f>'2.Rates'!CQ$12</f>
        <v>0</v>
      </c>
      <c r="CS15" s="62">
        <f>'2.Rates'!CR$12</f>
        <v>0</v>
      </c>
      <c r="CT15" s="62">
        <f>'2.Rates'!CS$12</f>
        <v>0</v>
      </c>
      <c r="CU15" s="62">
        <f>'2.Rates'!CT$12</f>
        <v>0</v>
      </c>
      <c r="CV15" s="62">
        <f>'2.Rates'!CU$12</f>
        <v>0</v>
      </c>
      <c r="CW15" s="62">
        <f>'2.Rates'!CV$12</f>
        <v>0</v>
      </c>
      <c r="CX15" s="62">
        <f>'2.Rates'!CW$12</f>
        <v>0</v>
      </c>
      <c r="CY15" s="61">
        <f>'2.Rates'!CX$12</f>
        <v>0</v>
      </c>
    </row>
    <row r="16" spans="2:103" ht="16.5" thickBot="1" x14ac:dyDescent="0.3">
      <c r="B16" s="51" t="s">
        <v>239</v>
      </c>
      <c r="C16" s="20"/>
      <c r="D16" s="177">
        <f>IFERROR(D14-D15,"")</f>
        <v>12575.606030769231</v>
      </c>
      <c r="E16" s="76" t="str">
        <f t="shared" ref="E16:BP16" si="6">IFERROR(E14-E15,"")</f>
        <v/>
      </c>
      <c r="F16" s="76" t="str">
        <f t="shared" si="6"/>
        <v/>
      </c>
      <c r="G16" s="76" t="str">
        <f t="shared" si="6"/>
        <v/>
      </c>
      <c r="H16" s="76" t="str">
        <f t="shared" si="6"/>
        <v/>
      </c>
      <c r="I16" s="76" t="str">
        <f t="shared" si="6"/>
        <v/>
      </c>
      <c r="J16" s="76" t="str">
        <f t="shared" si="6"/>
        <v/>
      </c>
      <c r="K16" s="76" t="str">
        <f t="shared" si="6"/>
        <v/>
      </c>
      <c r="L16" s="76" t="str">
        <f t="shared" si="6"/>
        <v/>
      </c>
      <c r="M16" s="76" t="str">
        <f t="shared" si="6"/>
        <v/>
      </c>
      <c r="N16" s="76" t="str">
        <f t="shared" si="6"/>
        <v/>
      </c>
      <c r="O16" s="76" t="str">
        <f t="shared" si="6"/>
        <v/>
      </c>
      <c r="P16" s="76" t="str">
        <f t="shared" si="6"/>
        <v/>
      </c>
      <c r="Q16" s="76" t="str">
        <f t="shared" si="6"/>
        <v/>
      </c>
      <c r="R16" s="76" t="str">
        <f t="shared" si="6"/>
        <v/>
      </c>
      <c r="S16" s="76" t="str">
        <f t="shared" si="6"/>
        <v/>
      </c>
      <c r="T16" s="76" t="str">
        <f t="shared" si="6"/>
        <v/>
      </c>
      <c r="U16" s="76" t="str">
        <f t="shared" si="6"/>
        <v/>
      </c>
      <c r="V16" s="76" t="str">
        <f t="shared" si="6"/>
        <v/>
      </c>
      <c r="W16" s="76" t="str">
        <f t="shared" si="6"/>
        <v/>
      </c>
      <c r="X16" s="76" t="str">
        <f t="shared" si="6"/>
        <v/>
      </c>
      <c r="Y16" s="76" t="str">
        <f t="shared" si="6"/>
        <v/>
      </c>
      <c r="Z16" s="76" t="str">
        <f t="shared" si="6"/>
        <v/>
      </c>
      <c r="AA16" s="76" t="str">
        <f t="shared" si="6"/>
        <v/>
      </c>
      <c r="AB16" s="76" t="str">
        <f t="shared" si="6"/>
        <v/>
      </c>
      <c r="AC16" s="76" t="str">
        <f t="shared" si="6"/>
        <v/>
      </c>
      <c r="AD16" s="76" t="str">
        <f t="shared" si="6"/>
        <v/>
      </c>
      <c r="AE16" s="76" t="str">
        <f t="shared" si="6"/>
        <v/>
      </c>
      <c r="AF16" s="76" t="str">
        <f t="shared" si="6"/>
        <v/>
      </c>
      <c r="AG16" s="76" t="str">
        <f t="shared" si="6"/>
        <v/>
      </c>
      <c r="AH16" s="76" t="str">
        <f t="shared" si="6"/>
        <v/>
      </c>
      <c r="AI16" s="76" t="str">
        <f t="shared" si="6"/>
        <v/>
      </c>
      <c r="AJ16" s="76" t="str">
        <f t="shared" si="6"/>
        <v/>
      </c>
      <c r="AK16" s="76" t="str">
        <f t="shared" si="6"/>
        <v/>
      </c>
      <c r="AL16" s="76" t="str">
        <f t="shared" si="6"/>
        <v/>
      </c>
      <c r="AM16" s="76" t="str">
        <f t="shared" si="6"/>
        <v/>
      </c>
      <c r="AN16" s="76" t="str">
        <f t="shared" si="6"/>
        <v/>
      </c>
      <c r="AO16" s="76" t="str">
        <f t="shared" si="6"/>
        <v/>
      </c>
      <c r="AP16" s="76" t="str">
        <f t="shared" si="6"/>
        <v/>
      </c>
      <c r="AQ16" s="76" t="str">
        <f t="shared" si="6"/>
        <v/>
      </c>
      <c r="AR16" s="76" t="str">
        <f t="shared" si="6"/>
        <v/>
      </c>
      <c r="AS16" s="76" t="str">
        <f t="shared" si="6"/>
        <v/>
      </c>
      <c r="AT16" s="76" t="str">
        <f t="shared" si="6"/>
        <v/>
      </c>
      <c r="AU16" s="76" t="str">
        <f t="shared" si="6"/>
        <v/>
      </c>
      <c r="AV16" s="76" t="str">
        <f t="shared" si="6"/>
        <v/>
      </c>
      <c r="AW16" s="76" t="str">
        <f t="shared" si="6"/>
        <v/>
      </c>
      <c r="AX16" s="76" t="str">
        <f t="shared" si="6"/>
        <v/>
      </c>
      <c r="AY16" s="76" t="str">
        <f t="shared" si="6"/>
        <v/>
      </c>
      <c r="AZ16" s="76" t="str">
        <f t="shared" si="6"/>
        <v/>
      </c>
      <c r="BA16" s="76" t="str">
        <f t="shared" si="6"/>
        <v/>
      </c>
      <c r="BB16" s="76" t="str">
        <f t="shared" si="6"/>
        <v/>
      </c>
      <c r="BC16" s="76" t="str">
        <f t="shared" si="6"/>
        <v/>
      </c>
      <c r="BD16" s="76" t="str">
        <f t="shared" si="6"/>
        <v/>
      </c>
      <c r="BE16" s="76" t="str">
        <f t="shared" si="6"/>
        <v/>
      </c>
      <c r="BF16" s="76" t="str">
        <f t="shared" si="6"/>
        <v/>
      </c>
      <c r="BG16" s="76" t="str">
        <f t="shared" si="6"/>
        <v/>
      </c>
      <c r="BH16" s="76" t="str">
        <f t="shared" si="6"/>
        <v/>
      </c>
      <c r="BI16" s="76" t="str">
        <f t="shared" si="6"/>
        <v/>
      </c>
      <c r="BJ16" s="76" t="str">
        <f t="shared" si="6"/>
        <v/>
      </c>
      <c r="BK16" s="76" t="str">
        <f t="shared" si="6"/>
        <v/>
      </c>
      <c r="BL16" s="76" t="str">
        <f t="shared" si="6"/>
        <v/>
      </c>
      <c r="BM16" s="76" t="str">
        <f t="shared" si="6"/>
        <v/>
      </c>
      <c r="BN16" s="76" t="str">
        <f t="shared" si="6"/>
        <v/>
      </c>
      <c r="BO16" s="76" t="str">
        <f t="shared" si="6"/>
        <v/>
      </c>
      <c r="BP16" s="76" t="str">
        <f t="shared" si="6"/>
        <v/>
      </c>
      <c r="BQ16" s="76" t="str">
        <f t="shared" ref="BQ16:CY16" si="7">IFERROR(BQ14-BQ15,"")</f>
        <v/>
      </c>
      <c r="BR16" s="76" t="str">
        <f t="shared" si="7"/>
        <v/>
      </c>
      <c r="BS16" s="76" t="str">
        <f t="shared" si="7"/>
        <v/>
      </c>
      <c r="BT16" s="76" t="str">
        <f t="shared" si="7"/>
        <v/>
      </c>
      <c r="BU16" s="76" t="str">
        <f t="shared" si="7"/>
        <v/>
      </c>
      <c r="BV16" s="76" t="str">
        <f t="shared" si="7"/>
        <v/>
      </c>
      <c r="BW16" s="76" t="str">
        <f t="shared" si="7"/>
        <v/>
      </c>
      <c r="BX16" s="76" t="str">
        <f t="shared" si="7"/>
        <v/>
      </c>
      <c r="BY16" s="76" t="str">
        <f t="shared" si="7"/>
        <v/>
      </c>
      <c r="BZ16" s="76" t="str">
        <f t="shared" si="7"/>
        <v/>
      </c>
      <c r="CA16" s="76" t="str">
        <f t="shared" si="7"/>
        <v/>
      </c>
      <c r="CB16" s="76" t="str">
        <f t="shared" si="7"/>
        <v/>
      </c>
      <c r="CC16" s="76" t="str">
        <f t="shared" si="7"/>
        <v/>
      </c>
      <c r="CD16" s="76" t="str">
        <f t="shared" si="7"/>
        <v/>
      </c>
      <c r="CE16" s="76" t="str">
        <f t="shared" si="7"/>
        <v/>
      </c>
      <c r="CF16" s="76" t="str">
        <f t="shared" si="7"/>
        <v/>
      </c>
      <c r="CG16" s="76" t="str">
        <f t="shared" si="7"/>
        <v/>
      </c>
      <c r="CH16" s="76" t="str">
        <f t="shared" si="7"/>
        <v/>
      </c>
      <c r="CI16" s="76" t="str">
        <f t="shared" si="7"/>
        <v/>
      </c>
      <c r="CJ16" s="76" t="str">
        <f t="shared" si="7"/>
        <v/>
      </c>
      <c r="CK16" s="76" t="str">
        <f t="shared" si="7"/>
        <v/>
      </c>
      <c r="CL16" s="76" t="str">
        <f t="shared" si="7"/>
        <v/>
      </c>
      <c r="CM16" s="76" t="str">
        <f t="shared" si="7"/>
        <v/>
      </c>
      <c r="CN16" s="76" t="str">
        <f t="shared" si="7"/>
        <v/>
      </c>
      <c r="CO16" s="76" t="str">
        <f t="shared" si="7"/>
        <v/>
      </c>
      <c r="CP16" s="76" t="str">
        <f t="shared" si="7"/>
        <v/>
      </c>
      <c r="CQ16" s="76" t="str">
        <f t="shared" si="7"/>
        <v/>
      </c>
      <c r="CR16" s="76" t="str">
        <f t="shared" si="7"/>
        <v/>
      </c>
      <c r="CS16" s="76" t="str">
        <f t="shared" si="7"/>
        <v/>
      </c>
      <c r="CT16" s="76" t="str">
        <f t="shared" si="7"/>
        <v/>
      </c>
      <c r="CU16" s="76" t="str">
        <f t="shared" si="7"/>
        <v/>
      </c>
      <c r="CV16" s="76" t="str">
        <f t="shared" si="7"/>
        <v/>
      </c>
      <c r="CW16" s="76" t="str">
        <f t="shared" si="7"/>
        <v/>
      </c>
      <c r="CX16" s="76" t="str">
        <f t="shared" si="7"/>
        <v/>
      </c>
      <c r="CY16" s="77" t="str">
        <f t="shared" si="7"/>
        <v/>
      </c>
    </row>
    <row r="17" spans="2:103" ht="16.5" thickBot="1" x14ac:dyDescent="0.3">
      <c r="B17" s="196" t="s">
        <v>685</v>
      </c>
      <c r="C17" s="199"/>
      <c r="D17" s="197" t="str">
        <f>IF(D16="","",(IF(D16&gt;0,"Surplus","Deficit")))</f>
        <v>Surplus</v>
      </c>
      <c r="E17" s="197" t="str">
        <f t="shared" ref="E17:BP17" si="8">IF(E16="","",(IF(E16&gt;0,"Surplus","Deficit")))</f>
        <v/>
      </c>
      <c r="F17" s="197" t="str">
        <f t="shared" si="8"/>
        <v/>
      </c>
      <c r="G17" s="197" t="str">
        <f t="shared" si="8"/>
        <v/>
      </c>
      <c r="H17" s="197" t="str">
        <f t="shared" si="8"/>
        <v/>
      </c>
      <c r="I17" s="197" t="str">
        <f t="shared" si="8"/>
        <v/>
      </c>
      <c r="J17" s="197" t="str">
        <f t="shared" si="8"/>
        <v/>
      </c>
      <c r="K17" s="197" t="str">
        <f t="shared" si="8"/>
        <v/>
      </c>
      <c r="L17" s="197" t="str">
        <f t="shared" si="8"/>
        <v/>
      </c>
      <c r="M17" s="197" t="str">
        <f t="shared" si="8"/>
        <v/>
      </c>
      <c r="N17" s="197" t="str">
        <f t="shared" si="8"/>
        <v/>
      </c>
      <c r="O17" s="197" t="str">
        <f t="shared" si="8"/>
        <v/>
      </c>
      <c r="P17" s="197" t="str">
        <f t="shared" si="8"/>
        <v/>
      </c>
      <c r="Q17" s="197" t="str">
        <f t="shared" si="8"/>
        <v/>
      </c>
      <c r="R17" s="197" t="str">
        <f t="shared" si="8"/>
        <v/>
      </c>
      <c r="S17" s="197" t="str">
        <f t="shared" si="8"/>
        <v/>
      </c>
      <c r="T17" s="197" t="str">
        <f t="shared" si="8"/>
        <v/>
      </c>
      <c r="U17" s="197" t="str">
        <f t="shared" si="8"/>
        <v/>
      </c>
      <c r="V17" s="197" t="str">
        <f t="shared" si="8"/>
        <v/>
      </c>
      <c r="W17" s="197" t="str">
        <f t="shared" si="8"/>
        <v/>
      </c>
      <c r="X17" s="197" t="str">
        <f t="shared" si="8"/>
        <v/>
      </c>
      <c r="Y17" s="197" t="str">
        <f t="shared" si="8"/>
        <v/>
      </c>
      <c r="Z17" s="197" t="str">
        <f t="shared" si="8"/>
        <v/>
      </c>
      <c r="AA17" s="197" t="str">
        <f t="shared" si="8"/>
        <v/>
      </c>
      <c r="AB17" s="197" t="str">
        <f t="shared" si="8"/>
        <v/>
      </c>
      <c r="AC17" s="197" t="str">
        <f t="shared" si="8"/>
        <v/>
      </c>
      <c r="AD17" s="197" t="str">
        <f t="shared" si="8"/>
        <v/>
      </c>
      <c r="AE17" s="197" t="str">
        <f t="shared" si="8"/>
        <v/>
      </c>
      <c r="AF17" s="197" t="str">
        <f t="shared" si="8"/>
        <v/>
      </c>
      <c r="AG17" s="197" t="str">
        <f t="shared" si="8"/>
        <v/>
      </c>
      <c r="AH17" s="197" t="str">
        <f t="shared" si="8"/>
        <v/>
      </c>
      <c r="AI17" s="197" t="str">
        <f t="shared" si="8"/>
        <v/>
      </c>
      <c r="AJ17" s="197" t="str">
        <f t="shared" si="8"/>
        <v/>
      </c>
      <c r="AK17" s="197" t="str">
        <f t="shared" si="8"/>
        <v/>
      </c>
      <c r="AL17" s="197" t="str">
        <f t="shared" si="8"/>
        <v/>
      </c>
      <c r="AM17" s="197" t="str">
        <f t="shared" si="8"/>
        <v/>
      </c>
      <c r="AN17" s="197" t="str">
        <f t="shared" si="8"/>
        <v/>
      </c>
      <c r="AO17" s="197" t="str">
        <f t="shared" si="8"/>
        <v/>
      </c>
      <c r="AP17" s="197" t="str">
        <f t="shared" si="8"/>
        <v/>
      </c>
      <c r="AQ17" s="197" t="str">
        <f t="shared" si="8"/>
        <v/>
      </c>
      <c r="AR17" s="197" t="str">
        <f t="shared" si="8"/>
        <v/>
      </c>
      <c r="AS17" s="197" t="str">
        <f t="shared" si="8"/>
        <v/>
      </c>
      <c r="AT17" s="197" t="str">
        <f t="shared" si="8"/>
        <v/>
      </c>
      <c r="AU17" s="197" t="str">
        <f t="shared" si="8"/>
        <v/>
      </c>
      <c r="AV17" s="197" t="str">
        <f t="shared" si="8"/>
        <v/>
      </c>
      <c r="AW17" s="197" t="str">
        <f t="shared" si="8"/>
        <v/>
      </c>
      <c r="AX17" s="197" t="str">
        <f t="shared" si="8"/>
        <v/>
      </c>
      <c r="AY17" s="197" t="str">
        <f t="shared" si="8"/>
        <v/>
      </c>
      <c r="AZ17" s="197" t="str">
        <f t="shared" si="8"/>
        <v/>
      </c>
      <c r="BA17" s="197" t="str">
        <f t="shared" si="8"/>
        <v/>
      </c>
      <c r="BB17" s="197" t="str">
        <f t="shared" si="8"/>
        <v/>
      </c>
      <c r="BC17" s="197" t="str">
        <f t="shared" si="8"/>
        <v/>
      </c>
      <c r="BD17" s="197" t="str">
        <f t="shared" si="8"/>
        <v/>
      </c>
      <c r="BE17" s="197" t="str">
        <f t="shared" si="8"/>
        <v/>
      </c>
      <c r="BF17" s="197" t="str">
        <f t="shared" si="8"/>
        <v/>
      </c>
      <c r="BG17" s="197" t="str">
        <f t="shared" si="8"/>
        <v/>
      </c>
      <c r="BH17" s="197" t="str">
        <f t="shared" si="8"/>
        <v/>
      </c>
      <c r="BI17" s="197" t="str">
        <f t="shared" si="8"/>
        <v/>
      </c>
      <c r="BJ17" s="197" t="str">
        <f t="shared" si="8"/>
        <v/>
      </c>
      <c r="BK17" s="197" t="str">
        <f t="shared" si="8"/>
        <v/>
      </c>
      <c r="BL17" s="197" t="str">
        <f t="shared" si="8"/>
        <v/>
      </c>
      <c r="BM17" s="197" t="str">
        <f t="shared" si="8"/>
        <v/>
      </c>
      <c r="BN17" s="197" t="str">
        <f t="shared" si="8"/>
        <v/>
      </c>
      <c r="BO17" s="197" t="str">
        <f t="shared" si="8"/>
        <v/>
      </c>
      <c r="BP17" s="197" t="str">
        <f t="shared" si="8"/>
        <v/>
      </c>
      <c r="BQ17" s="197" t="str">
        <f t="shared" ref="BQ17:CY17" si="9">IF(BQ16="","",(IF(BQ16&gt;0,"Surplus","Deficit")))</f>
        <v/>
      </c>
      <c r="BR17" s="197" t="str">
        <f t="shared" si="9"/>
        <v/>
      </c>
      <c r="BS17" s="197" t="str">
        <f t="shared" si="9"/>
        <v/>
      </c>
      <c r="BT17" s="197" t="str">
        <f t="shared" si="9"/>
        <v/>
      </c>
      <c r="BU17" s="197" t="str">
        <f t="shared" si="9"/>
        <v/>
      </c>
      <c r="BV17" s="197" t="str">
        <f t="shared" si="9"/>
        <v/>
      </c>
      <c r="BW17" s="197" t="str">
        <f t="shared" si="9"/>
        <v/>
      </c>
      <c r="BX17" s="197" t="str">
        <f t="shared" si="9"/>
        <v/>
      </c>
      <c r="BY17" s="197" t="str">
        <f t="shared" si="9"/>
        <v/>
      </c>
      <c r="BZ17" s="197" t="str">
        <f t="shared" si="9"/>
        <v/>
      </c>
      <c r="CA17" s="197" t="str">
        <f t="shared" si="9"/>
        <v/>
      </c>
      <c r="CB17" s="197" t="str">
        <f t="shared" si="9"/>
        <v/>
      </c>
      <c r="CC17" s="197" t="str">
        <f t="shared" si="9"/>
        <v/>
      </c>
      <c r="CD17" s="197" t="str">
        <f t="shared" si="9"/>
        <v/>
      </c>
      <c r="CE17" s="197" t="str">
        <f t="shared" si="9"/>
        <v/>
      </c>
      <c r="CF17" s="197" t="str">
        <f t="shared" si="9"/>
        <v/>
      </c>
      <c r="CG17" s="197" t="str">
        <f t="shared" si="9"/>
        <v/>
      </c>
      <c r="CH17" s="197" t="str">
        <f t="shared" si="9"/>
        <v/>
      </c>
      <c r="CI17" s="197" t="str">
        <f t="shared" si="9"/>
        <v/>
      </c>
      <c r="CJ17" s="197" t="str">
        <f t="shared" si="9"/>
        <v/>
      </c>
      <c r="CK17" s="197" t="str">
        <f t="shared" si="9"/>
        <v/>
      </c>
      <c r="CL17" s="197" t="str">
        <f t="shared" si="9"/>
        <v/>
      </c>
      <c r="CM17" s="197" t="str">
        <f t="shared" si="9"/>
        <v/>
      </c>
      <c r="CN17" s="197" t="str">
        <f t="shared" si="9"/>
        <v/>
      </c>
      <c r="CO17" s="197" t="str">
        <f t="shared" si="9"/>
        <v/>
      </c>
      <c r="CP17" s="197" t="str">
        <f t="shared" si="9"/>
        <v/>
      </c>
      <c r="CQ17" s="197" t="str">
        <f t="shared" si="9"/>
        <v/>
      </c>
      <c r="CR17" s="197" t="str">
        <f t="shared" si="9"/>
        <v/>
      </c>
      <c r="CS17" s="197" t="str">
        <f t="shared" si="9"/>
        <v/>
      </c>
      <c r="CT17" s="197" t="str">
        <f t="shared" si="9"/>
        <v/>
      </c>
      <c r="CU17" s="197" t="str">
        <f t="shared" si="9"/>
        <v/>
      </c>
      <c r="CV17" s="197" t="str">
        <f t="shared" si="9"/>
        <v/>
      </c>
      <c r="CW17" s="197" t="str">
        <f t="shared" si="9"/>
        <v/>
      </c>
      <c r="CX17" s="197" t="str">
        <f t="shared" si="9"/>
        <v/>
      </c>
      <c r="CY17" s="198" t="str">
        <f t="shared" si="9"/>
        <v/>
      </c>
    </row>
  </sheetData>
  <mergeCells count="2">
    <mergeCell ref="B9:B13"/>
    <mergeCell ref="B4:B8"/>
  </mergeCells>
  <conditionalFormatting sqref="D16:CY16">
    <cfRule type="cellIs" dxfId="0" priority="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General Information</vt:lpstr>
      <vt:lpstr>Instructions</vt:lpstr>
      <vt:lpstr>1.Data Part I</vt:lpstr>
      <vt:lpstr>1.Data Part II-V</vt:lpstr>
      <vt:lpstr>2.Rates</vt:lpstr>
      <vt:lpstr>3.Over (Under) Recovery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Minh Thi Thu (mtn9ba)</dc:creator>
  <cp:lastModifiedBy>Keuling, Lorraine (cqy7rv)</cp:lastModifiedBy>
  <cp:lastPrinted>2025-02-20T18:57:31Z</cp:lastPrinted>
  <dcterms:created xsi:type="dcterms:W3CDTF">2023-11-30T23:12:39Z</dcterms:created>
  <dcterms:modified xsi:type="dcterms:W3CDTF">2025-02-28T19:40:58Z</dcterms:modified>
</cp:coreProperties>
</file>